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ANDISK-31DC03\disk\01受け渡し\02業務係\00_業務係\下水道業務\25.経営比較分析表\R05年度決算\"/>
    </mc:Choice>
  </mc:AlternateContent>
  <xr:revisionPtr revIDLastSave="0" documentId="13_ncr:1_{5141247E-6BEC-4377-A438-05F292C808D7}" xr6:coauthVersionLast="47" xr6:coauthVersionMax="47" xr10:uidLastSave="{00000000-0000-0000-0000-000000000000}"/>
  <workbookProtection workbookAlgorithmName="SHA-512" workbookHashValue="yjMjEusGgHQOzFuT6QC8Yj8Wjfj3Guo7yvTOihA5DwOGvlvv7edAMv0+kddVbo0h0857mkQ+fczpYWA0p6XTUg==" workbookSaltValue="LQ/fR1bJgZ0rwu8DsSXBQQ==" workbookSpinCount="100000" lockStructure="1"/>
  <bookViews>
    <workbookView xWindow="-19320" yWindow="-120" windowWidth="19440" windowHeight="1488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L10" i="4"/>
  <c r="I10" i="4"/>
  <c r="AL8" i="4"/>
  <c r="P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<sst xmlns="http://schemas.openxmlformats.org/spreadsheetml/2006/main" count="247" uniqueCount="120">
  <si>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</si>
  <si>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</si>
  <si>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</si>
  <si>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</si>
  <si>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</si>
  <si>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</si>
  <si>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</si>
  <si>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</si>
  <si>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</si>
  <si>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</si>
  <si>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</si>
  <si>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</si>
  <si>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</si>
  <si>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</si>
  <si>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</si>
  <si>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</si>
  <si>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</si>
  <si>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</si>
  <si>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</si>
  <si>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</si>
  <si>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</si>
  <si>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</si>
  <si>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</si>
  <si>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</si>
  <si>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</si>
  <si>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</si>
  <si>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</si>
  <si>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</si>
  <si>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</si>
  <si>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</si>
  <si>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</si>
  <si>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</si>
  <si>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</si>
  <si>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</si>
  <si>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</si>
  <si>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</si>
  <si>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</si>
  <si>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</si>
  <si>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</si>
  <si>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</si>
  <si>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</si>
  <si>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</si>
  <si>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</si>
  <si>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</si>
  <si>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</si>
  <si>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</si>
  <si>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</si>
  <si>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</si>
  <si>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</si>
  <si>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</si>
  <si>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</si>
  <si>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</si>
  <si>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</si>
  <si>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</si>
  <si>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</si>
  <si>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</si>
  <si>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</si>
  <si>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</si>
  <si>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</si>
  <si>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</si>
  <si>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</si>
  <si>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</si>
  <si>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</si>
  <si>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</si>
  <si>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</si>
  <si>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</si>
  <si>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</si>
  <si>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</si>
  <si>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</si>
  <si>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</si>
  <si>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</si>
  <si>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</si>
  <si>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</si>
  <si>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</si>
  <si>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</si>
  <si>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</si>
  <si>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</si>
  <si>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</si>
  <si>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</si>
  <si>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</si>
  <si>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</si>
  <si>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</si>
  <si>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</si>
  <si>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</si>
  <si>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</si>
  <si>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</si>
  <si>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</si>
  <si>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</si>
  <si>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</si>
  <si>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</si>
  <si>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</si>
  <si>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</si>
  <si>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</si>
  <si>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</si>
  <si>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</si>
  <si>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</si>
  <si>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</si>
  <si>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</si>
  <si>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</si>
  <si>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</si>
  <si>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</si>
  <si>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</si>
  <si>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</si>
  <si>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</si>
  <si>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</si>
  <si>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</si>
  <si>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</si>
  <si>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</si>
  <si>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</si>
  <si>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</si>
  <si>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</si>
  <si>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</si>
  <si>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</si>
  <si>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</si>
  <si>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</si>
  <si>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</si>
  <si>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</si>
  <si>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平成15年供用開始で耐用年数内であり老朽化による改善は実施していない。</t>
    <phoneticPr fontId="4"/>
  </si>
  <si>
    <t>特定地域生活排水処理事業は平成15年度から平成24年度まで実施で今後企業債残高は減少するが、世帯人口減少による経費回収率の改善が見込まれないことが問題。</t>
    <phoneticPr fontId="4"/>
  </si>
  <si>
    <t>①100%前後で推移しているが、使用料以外の収入に依存している部分が大きい。
④新規設置は無いため,減少傾向。
⑤基本的には横ばい傾向だが、浄化槽世帯の使用料の減少や委託料等の経費が増加したため、減少傾向で類似団体と比較しても低くくなっている。
⑥上記⑤同様で基本的には横ばい傾向だが、委託料等の経費が増加したため、類似団体と比較して高い。
⑦新規設置が無く、また人口減少等で使用水量が少ないため、類似団体に比較して低い。
⑧類似団体に比較して高く100%である。</t>
    <rPh sb="59" eb="62">
      <t>キホンテキ</t>
    </rPh>
    <rPh sb="64" eb="65">
      <t>ヨコ</t>
    </rPh>
    <rPh sb="67" eb="69">
      <t>ケイコウ</t>
    </rPh>
    <rPh sb="72" eb="77">
      <t>ジョウカソウセタイ</t>
    </rPh>
    <rPh sb="78" eb="81">
      <t>シヨウリョウ</t>
    </rPh>
    <rPh sb="82" eb="84">
      <t>ゲンショウ</t>
    </rPh>
    <rPh sb="88" eb="89">
      <t>トウ</t>
    </rPh>
    <rPh sb="90" eb="92">
      <t>ケイヒ</t>
    </rPh>
    <rPh sb="100" eb="104">
      <t>ゲンショウケイコウ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</si>
</sst>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C9-45B8-8F15-480FB35D54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6C9-45B8-8F15-480FB35D54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100.03</c:v>
                </c:pt>
                <c:pt idx="2">
                  <c:v>99.92</c:v>
                </c:pt>
                <c:pt idx="3">
                  <c:v>100.01</c:v>
                </c:pt>
                <c:pt idx="4">
                  <c:v>103.78</c:v>
                </c:pt>
              </c:numCache>
            </c:numRef>
          </c:val>
          <c:extLst>
            <c:ext xmlns:c16="http://schemas.microsoft.com/office/drawing/2014/chart" uri="{C3380CC4-5D6E-409C-BE32-E72D297353CC}">
              <c16:uniqueId val="{00000000-D5B1-4BFC-9630-DCCF80D8C52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B1-4BFC-9630-DCCF80D8C52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08-4DB0-859A-6BE4B43FE7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08-4DB0-859A-6BE4B43FE7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50-4B97-B4E4-5A8955343A3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50-4B97-B4E4-5A8955343A3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F4-407B-ABE6-7505F263B6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F4-407B-ABE6-7505F263B6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88-4773-B218-ACD487BD95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88-4773-B218-ACD487BD95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282.77999999999997</c:v>
                </c:pt>
                <c:pt idx="1">
                  <c:v>188.16</c:v>
                </c:pt>
                <c:pt idx="2">
                  <c:v>120.93</c:v>
                </c:pt>
                <c:pt idx="3">
                  <c:v>93.09</c:v>
                </c:pt>
                <c:pt idx="4">
                  <c:v>74.77</c:v>
                </c:pt>
              </c:numCache>
            </c:numRef>
          </c:val>
          <c:extLst>
            <c:ext xmlns:c16="http://schemas.microsoft.com/office/drawing/2014/chart" uri="{C3380CC4-5D6E-409C-BE32-E72D297353CC}">
              <c16:uniqueId val="{00000000-0DF8-43CF-A467-777BCA51806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270.57</c:v>
                </c:pt>
                <c:pt idx="1">
                  <c:v>294.27</c:v>
                </c:pt>
                <c:pt idx="2">
                  <c:v>294.08999999999997</c:v>
                </c:pt>
                <c:pt idx="3">
                  <c:v>294.08999999999997</c:v>
                </c:pt>
                <c:pt idx="4">
                  <c:v>338.47</c:v>
                </c:pt>
              </c:numCache>
            </c:numRef>
          </c:val>
          <c:smooth val="0"/>
          <c:extLst>
            <c:ext xmlns:c16="http://schemas.microsoft.com/office/drawing/2014/chart" uri="{C3380CC4-5D6E-409C-BE32-E72D297353CC}">
              <c16:uniqueId val="{00000001-0DF8-43CF-A467-777BCA51806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37.96</c:v>
                </c:pt>
                <c:pt idx="1">
                  <c:v>37.99</c:v>
                </c:pt>
                <c:pt idx="2">
                  <c:v>39.04</c:v>
                </c:pt>
                <c:pt idx="3">
                  <c:v>37.340000000000003</c:v>
                </c:pt>
                <c:pt idx="4">
                  <c:v>31.71</c:v>
                </c:pt>
              </c:numCache>
            </c:numRef>
          </c:val>
          <c:extLst>
            <c:ext xmlns:c16="http://schemas.microsoft.com/office/drawing/2014/chart" uri="{C3380CC4-5D6E-409C-BE32-E72D297353CC}">
              <c16:uniqueId val="{00000000-0351-4BD9-B2DE-638B666201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62.5</c:v>
                </c:pt>
                <c:pt idx="1">
                  <c:v>60.59</c:v>
                </c:pt>
                <c:pt idx="2">
                  <c:v>60</c:v>
                </c:pt>
                <c:pt idx="3">
                  <c:v>59.01</c:v>
                </c:pt>
                <c:pt idx="4">
                  <c:v>56.06</c:v>
                </c:pt>
              </c:numCache>
            </c:numRef>
          </c:val>
          <c:smooth val="0"/>
          <c:extLst>
            <c:ext xmlns:c16="http://schemas.microsoft.com/office/drawing/2014/chart" uri="{C3380CC4-5D6E-409C-BE32-E72D297353CC}">
              <c16:uniqueId val="{00000001-0351-4BD9-B2DE-638B666201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428.68</c:v>
                </c:pt>
                <c:pt idx="1">
                  <c:v>439.01</c:v>
                </c:pt>
                <c:pt idx="2">
                  <c:v>427.47</c:v>
                </c:pt>
                <c:pt idx="3">
                  <c:v>442.92</c:v>
                </c:pt>
                <c:pt idx="4">
                  <c:v>478.4</c:v>
                </c:pt>
              </c:numCache>
            </c:numRef>
          </c:val>
          <c:extLst>
            <c:ext xmlns:c16="http://schemas.microsoft.com/office/drawing/2014/chart" uri="{C3380CC4-5D6E-409C-BE32-E72D297353CC}">
              <c16:uniqueId val="{00000000-DB76-47BB-A08A-88A2AF51527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269.33</c:v>
                </c:pt>
                <c:pt idx="1">
                  <c:v>280.23</c:v>
                </c:pt>
                <c:pt idx="2">
                  <c:v>282.70999999999998</c:v>
                </c:pt>
                <c:pt idx="3">
                  <c:v>291.82</c:v>
                </c:pt>
                <c:pt idx="4">
                  <c:v>304.36</c:v>
                </c:pt>
              </c:numCache>
            </c:numRef>
          </c:val>
          <c:smooth val="0"/>
          <c:extLst>
            <c:ext xmlns:c16="http://schemas.microsoft.com/office/drawing/2014/chart" uri="{C3380CC4-5D6E-409C-BE32-E72D297353CC}">
              <c16:uniqueId val="{00000001-DB76-47BB-A08A-88A2AF51527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37.21</c:v>
                </c:pt>
                <c:pt idx="1">
                  <c:v>37.79</c:v>
                </c:pt>
                <c:pt idx="2">
                  <c:v>37.21</c:v>
                </c:pt>
                <c:pt idx="3">
                  <c:v>36.630000000000003</c:v>
                </c:pt>
                <c:pt idx="4">
                  <c:v>35.47</c:v>
                </c:pt>
              </c:numCache>
            </c:numRef>
          </c:val>
          <c:extLst>
            <c:ext xmlns:c16="http://schemas.microsoft.com/office/drawing/2014/chart" uri="{C3380CC4-5D6E-409C-BE32-E72D297353CC}">
              <c16:uniqueId val="{00000000-3A86-4BC7-8F02-8B95F98D80F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59.64</c:v>
                </c:pt>
                <c:pt idx="1">
                  <c:v>58.19</c:v>
                </c:pt>
                <c:pt idx="2">
                  <c:v>56.52</c:v>
                </c:pt>
                <c:pt idx="3">
                  <c:v>88.45</c:v>
                </c:pt>
                <c:pt idx="4">
                  <c:v>54.08</c:v>
                </c:pt>
              </c:numCache>
            </c:numRef>
          </c:val>
          <c:smooth val="0"/>
          <c:extLst>
            <c:ext xmlns:c16="http://schemas.microsoft.com/office/drawing/2014/chart" uri="{C3380CC4-5D6E-409C-BE32-E72D297353CC}">
              <c16:uniqueId val="{00000001-3A86-4BC7-8F02-8B95F98D80F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377-4D7E-AEFB-876A899080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90.63</c:v>
                </c:pt>
                <c:pt idx="1">
                  <c:v>87.8</c:v>
                </c:pt>
                <c:pt idx="2">
                  <c:v>88.43</c:v>
                </c:pt>
                <c:pt idx="3">
                  <c:v>90.34</c:v>
                </c:pt>
                <c:pt idx="4">
                  <c:v>90.57</c:v>
                </c:pt>
              </c:numCache>
            </c:numRef>
          </c:val>
          <c:smooth val="0"/>
          <c:extLst>
            <c:ext xmlns:c16="http://schemas.microsoft.com/office/drawing/2014/chart" uri="{C3380CC4-5D6E-409C-BE32-E72D297353CC}">
              <c16:uniqueId val="{00000001-4377-4D7E-AEFB-876A899080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C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島根県　隠岐の島町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K2</v>
      </c>
      <c r="X8" s="64"/>
      <c r="Y8" s="64"/>
      <c r="Z8" s="64"/>
      <c r="AA8" s="64"/>
      <c r="AB8" s="64"/>
      <c r="AC8" s="64"/>
      <c r="AD8" s="65" t="str">
        <f>データ!$M$6</f>
        <v>非設置</v>
      </c>
      <c r="AE8" s="65"/>
      <c r="AF8" s="65"/>
      <c r="AG8" s="65"/>
      <c r="AH8" s="65"/>
      <c r="AI8" s="65"/>
      <c r="AJ8" s="65"/>
      <c r="AK8" s="3"/>
      <c r="AL8" s="45">
        <f>データ!S6</f>
        <v>13347</v>
      </c>
      <c r="AM8" s="45"/>
      <c r="AN8" s="45"/>
      <c r="AO8" s="45"/>
      <c r="AP8" s="45"/>
      <c r="AQ8" s="45"/>
      <c r="AR8" s="45"/>
      <c r="AS8" s="45"/>
      <c r="AT8" s="44">
        <f>データ!T6</f>
        <v>242.82</v>
      </c>
      <c r="AU8" s="44"/>
      <c r="AV8" s="44"/>
      <c r="AW8" s="44"/>
      <c r="AX8" s="44"/>
      <c r="AY8" s="44"/>
      <c r="AZ8" s="44"/>
      <c r="BA8" s="44"/>
      <c r="BB8" s="44">
        <f>データ!U6</f>
        <v>54.97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1.75</v>
      </c>
      <c r="Q10" s="44"/>
      <c r="R10" s="44"/>
      <c r="S10" s="44"/>
      <c r="T10" s="44"/>
      <c r="U10" s="44"/>
      <c r="V10" s="44"/>
      <c r="W10" s="44">
        <f>データ!Q6</f>
        <v>100</v>
      </c>
      <c r="X10" s="44"/>
      <c r="Y10" s="44"/>
      <c r="Z10" s="44"/>
      <c r="AA10" s="44"/>
      <c r="AB10" s="44"/>
      <c r="AC10" s="44"/>
      <c r="AD10" s="45">
        <f>データ!R6</f>
        <v>3848</v>
      </c>
      <c r="AE10" s="45"/>
      <c r="AF10" s="45"/>
      <c r="AG10" s="45"/>
      <c r="AH10" s="45"/>
      <c r="AI10" s="45"/>
      <c r="AJ10" s="45"/>
      <c r="AK10" s="2"/>
      <c r="AL10" s="45">
        <f>データ!V6</f>
        <v>229</v>
      </c>
      <c r="AM10" s="45"/>
      <c r="AN10" s="45"/>
      <c r="AO10" s="45"/>
      <c r="AP10" s="45"/>
      <c r="AQ10" s="45"/>
      <c r="AR10" s="45"/>
      <c r="AS10" s="45"/>
      <c r="AT10" s="44">
        <f>データ!W6</f>
        <v>0.12</v>
      </c>
      <c r="AU10" s="44"/>
      <c r="AV10" s="44"/>
      <c r="AW10" s="44"/>
      <c r="AX10" s="44"/>
      <c r="AY10" s="44"/>
      <c r="AZ10" s="44"/>
      <c r="BA10" s="44"/>
      <c r="BB10" s="44">
        <f>データ!X6</f>
        <v>1908.33</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【349.83】</v>
      </c>
      <c r="I86" s="12" t="str">
        <f>データ!CA6</f>
        <v>【53.65】</v>
      </c>
      <c r="J86" s="12" t="str">
        <f>データ!CL6</f>
        <v>【307.86】</v>
      </c>
      <c r="K86" s="12" t="str">
        <f>データ!CW6</f>
        <v>【54.61】</v>
      </c>
      <c r="L86" s="12" t="str">
        <f>データ!DH6</f>
        <v>【85.31】</v>
      </c>
      <c r="M86" s="12" t="s">
        <v>44</v>
      </c>
      <c r="N86" s="12" t="s">
        <v>44</v>
      </c>
      <c r="O86" s="12" t="str">
        <f>データ!EO6</f>
        <v>【-】</v>
      </c>
    </row>
  </sheetData>
  <sheetProtection algorithmName="SHA-512" hashValue="f5m6wWFqpV9Fsd0fksKtqCdv50jS4qI3KHUgAtsWmsxsft9ZX0qoBCgTLHAf4lSRT60WzfHxDHFRNfZ291dTlw==" saltValue="vOD4Ql4YF8hit3tu0nTA6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325287</v>
      </c>
      <c r="D6" s="19">
        <f t="shared" si="3"/>
        <v>47</v>
      </c>
      <c r="E6" s="19">
        <f t="shared" si="3"/>
        <v>18</v>
      </c>
      <c r="F6" s="19">
        <f t="shared" si="3"/>
        <v>0</v>
      </c>
      <c r="G6" s="19">
        <f t="shared" si="3"/>
        <v>0</v>
      </c>
      <c r="H6" s="19" t="str">
        <f t="shared" si="3"/>
        <v>島根県　隠岐の島町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1.75</v>
      </c>
      <c r="Q6" s="20">
        <f t="shared" si="3"/>
        <v>100</v>
      </c>
      <c r="R6" s="20">
        <f t="shared" si="3"/>
        <v>3848</v>
      </c>
      <c r="S6" s="20">
        <f t="shared" si="3"/>
        <v>13347</v>
      </c>
      <c r="T6" s="20">
        <f t="shared" si="3"/>
        <v>242.82</v>
      </c>
      <c r="U6" s="20">
        <f t="shared" si="3"/>
        <v>54.97</v>
      </c>
      <c r="V6" s="20">
        <f t="shared" si="3"/>
        <v>229</v>
      </c>
      <c r="W6" s="20">
        <f t="shared" si="3"/>
        <v>0.12</v>
      </c>
      <c r="X6" s="20">
        <f t="shared" si="3"/>
        <v>1908.33</v>
      </c>
      <c r="Y6" s="21">
        <f>IF(Y7="",NA(),Y7)</f>
        <v>100</v>
      </c>
      <c r="Z6" s="21">
        <f t="shared" ref="Z6:AH6" si="4">IF(Z7="",NA(),Z7)</f>
        <v>100.03</v>
      </c>
      <c r="AA6" s="21">
        <f t="shared" si="4"/>
        <v>99.92</v>
      </c>
      <c r="AB6" s="21">
        <f t="shared" si="4"/>
        <v>100.01</v>
      </c>
      <c r="AC6" s="21">
        <f t="shared" si="4"/>
        <v>103.78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282.77999999999997</v>
      </c>
      <c r="BG6" s="21">
        <f t="shared" ref="BG6:BO6" si="7">IF(BG7="",NA(),BG7)</f>
        <v>188.16</v>
      </c>
      <c r="BH6" s="21">
        <f t="shared" si="7"/>
        <v>120.93</v>
      </c>
      <c r="BI6" s="21">
        <f t="shared" si="7"/>
        <v>93.09</v>
      </c>
      <c r="BJ6" s="21">
        <f t="shared" si="7"/>
        <v>74.77</v>
      </c>
      <c r="BK6" s="21">
        <f t="shared" si="7"/>
        <v>270.57</v>
      </c>
      <c r="BL6" s="21">
        <f t="shared" si="7"/>
        <v>294.27</v>
      </c>
      <c r="BM6" s="21">
        <f t="shared" si="7"/>
        <v>294.08999999999997</v>
      </c>
      <c r="BN6" s="21">
        <f t="shared" si="7"/>
        <v>294.08999999999997</v>
      </c>
      <c r="BO6" s="21">
        <f t="shared" si="7"/>
        <v>338.47</v>
      </c>
      <c r="BP6" s="20" t="str">
        <f>IF(BP7="","",IF(BP7="-","【-】","【"&amp;SUBSTITUTE(TEXT(BP7,"#,##0.00"),"-","△")&amp;"】"))</f>
        <v>【349.83】</v>
      </c>
      <c r="BQ6" s="21">
        <f>IF(BQ7="",NA(),BQ7)</f>
        <v>37.96</v>
      </c>
      <c r="BR6" s="21">
        <f t="shared" ref="BR6:BZ6" si="8">IF(BR7="",NA(),BR7)</f>
        <v>37.99</v>
      </c>
      <c r="BS6" s="21">
        <f t="shared" si="8"/>
        <v>39.04</v>
      </c>
      <c r="BT6" s="21">
        <f t="shared" si="8"/>
        <v>37.340000000000003</v>
      </c>
      <c r="BU6" s="21">
        <f t="shared" si="8"/>
        <v>31.71</v>
      </c>
      <c r="BV6" s="21">
        <f t="shared" si="8"/>
        <v>62.5</v>
      </c>
      <c r="BW6" s="21">
        <f t="shared" si="8"/>
        <v>60.59</v>
      </c>
      <c r="BX6" s="21">
        <f t="shared" si="8"/>
        <v>60</v>
      </c>
      <c r="BY6" s="21">
        <f t="shared" si="8"/>
        <v>59.01</v>
      </c>
      <c r="BZ6" s="21">
        <f t="shared" si="8"/>
        <v>56.06</v>
      </c>
      <c r="CA6" s="20" t="str">
        <f>IF(CA7="","",IF(CA7="-","【-】","【"&amp;SUBSTITUTE(TEXT(CA7,"#,##0.00"),"-","△")&amp;"】"))</f>
        <v>【53.65】</v>
      </c>
      <c r="CB6" s="21">
        <f>IF(CB7="",NA(),CB7)</f>
        <v>428.68</v>
      </c>
      <c r="CC6" s="21">
        <f t="shared" ref="CC6:CK6" si="9">IF(CC7="",NA(),CC7)</f>
        <v>439.01</v>
      </c>
      <c r="CD6" s="21">
        <f t="shared" si="9"/>
        <v>427.47</v>
      </c>
      <c r="CE6" s="21">
        <f t="shared" si="9"/>
        <v>442.92</v>
      </c>
      <c r="CF6" s="21">
        <f t="shared" si="9"/>
        <v>478.4</v>
      </c>
      <c r="CG6" s="21">
        <f t="shared" si="9"/>
        <v>269.33</v>
      </c>
      <c r="CH6" s="21">
        <f t="shared" si="9"/>
        <v>280.23</v>
      </c>
      <c r="CI6" s="21">
        <f t="shared" si="9"/>
        <v>282.70999999999998</v>
      </c>
      <c r="CJ6" s="21">
        <f t="shared" si="9"/>
        <v>291.82</v>
      </c>
      <c r="CK6" s="21">
        <f t="shared" si="9"/>
        <v>304.36</v>
      </c>
      <c r="CL6" s="20" t="str">
        <f>IF(CL7="","",IF(CL7="-","【-】","【"&amp;SUBSTITUTE(TEXT(CL7,"#,##0.00"),"-","△")&amp;"】"))</f>
        <v>【307.86】</v>
      </c>
      <c r="CM6" s="21">
        <f>IF(CM7="",NA(),CM7)</f>
        <v>37.21</v>
      </c>
      <c r="CN6" s="21">
        <f t="shared" ref="CN6:CV6" si="10">IF(CN7="",NA(),CN7)</f>
        <v>37.79</v>
      </c>
      <c r="CO6" s="21">
        <f t="shared" si="10"/>
        <v>37.21</v>
      </c>
      <c r="CP6" s="21">
        <f t="shared" si="10"/>
        <v>36.630000000000003</v>
      </c>
      <c r="CQ6" s="21">
        <f t="shared" si="10"/>
        <v>35.47</v>
      </c>
      <c r="CR6" s="21">
        <f t="shared" si="10"/>
        <v>59.64</v>
      </c>
      <c r="CS6" s="21">
        <f t="shared" si="10"/>
        <v>58.19</v>
      </c>
      <c r="CT6" s="21">
        <f t="shared" si="10"/>
        <v>56.52</v>
      </c>
      <c r="CU6" s="21">
        <f t="shared" si="10"/>
        <v>88.45</v>
      </c>
      <c r="CV6" s="21">
        <f t="shared" si="10"/>
        <v>54.08</v>
      </c>
      <c r="CW6" s="20" t="str">
        <f>IF(CW7="","",IF(CW7="-","【-】","【"&amp;SUBSTITUTE(TEXT(CW7,"#,##0.00"),"-","△")&amp;"】"))</f>
        <v>【54.61】</v>
      </c>
      <c r="CX6" s="21">
        <f>IF(CX7="",NA(),CX7)</f>
        <v>100</v>
      </c>
      <c r="CY6" s="21">
        <f t="shared" ref="CY6:DG6" si="11">IF(CY7="",NA(),CY7)</f>
        <v>100</v>
      </c>
      <c r="CZ6" s="21">
        <f t="shared" si="11"/>
        <v>100</v>
      </c>
      <c r="DA6" s="21">
        <f t="shared" si="11"/>
        <v>100</v>
      </c>
      <c r="DB6" s="21">
        <f t="shared" si="11"/>
        <v>100</v>
      </c>
      <c r="DC6" s="21">
        <f t="shared" si="11"/>
        <v>90.63</v>
      </c>
      <c r="DD6" s="21">
        <f t="shared" si="11"/>
        <v>87.8</v>
      </c>
      <c r="DE6" s="21">
        <f t="shared" si="11"/>
        <v>88.43</v>
      </c>
      <c r="DF6" s="21">
        <f t="shared" si="11"/>
        <v>90.34</v>
      </c>
      <c r="DG6" s="21">
        <f t="shared" si="11"/>
        <v>90.57</v>
      </c>
      <c r="DH6" s="20" t="str">
        <f>IF(DH7="","",IF(DH7="-","【-】","【"&amp;SUBSTITUTE(TEXT(DH7,"#,##0.00"),"-","△")&amp;"】"))</f>
        <v>【85.31】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325287</v>
      </c>
      <c r="D7" s="23">
        <v>47</v>
      </c>
      <c r="E7" s="23">
        <v>18</v>
      </c>
      <c r="F7" s="23">
        <v>0</v>
      </c>
      <c r="G7" s="23">
        <v>0</v>
      </c>
      <c r="H7" s="23" t="s">
        <v>98</v>
      </c>
      <c r="I7" s="23" t="s">
        <v>99</v>
      </c>
      <c r="J7" s="23" t="s">
        <v>100</v>
      </c>
      <c r="K7" s="23" t="s">
        <v>101</v>
      </c>
      <c r="L7" s="23" t="s">
        <v>102</v>
      </c>
      <c r="M7" s="23" t="s">
        <v>103</v>
      </c>
      <c r="N7" s="24" t="s">
        <v>104</v>
      </c>
      <c r="O7" s="24" t="s">
        <v>105</v>
      </c>
      <c r="P7" s="24">
        <v>1.75</v>
      </c>
      <c r="Q7" s="24">
        <v>100</v>
      </c>
      <c r="R7" s="24">
        <v>3848</v>
      </c>
      <c r="S7" s="24">
        <v>13347</v>
      </c>
      <c r="T7" s="24">
        <v>242.82</v>
      </c>
      <c r="U7" s="24">
        <v>54.97</v>
      </c>
      <c r="V7" s="24">
        <v>229</v>
      </c>
      <c r="W7" s="24">
        <v>0.12</v>
      </c>
      <c r="X7" s="24">
        <v>1908.33</v>
      </c>
      <c r="Y7" s="24">
        <v>100</v>
      </c>
      <c r="Z7" s="24">
        <v>100.03</v>
      </c>
      <c r="AA7" s="24">
        <v>99.92</v>
      </c>
      <c r="AB7" s="24">
        <v>100.01</v>
      </c>
      <c r="AC7" s="24">
        <v>103.78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282.77999999999997</v>
      </c>
      <c r="BG7" s="24">
        <v>188.16</v>
      </c>
      <c r="BH7" s="24">
        <v>120.93</v>
      </c>
      <c r="BI7" s="24">
        <v>93.09</v>
      </c>
      <c r="BJ7" s="24">
        <v>74.77</v>
      </c>
      <c r="BK7" s="24">
        <v>270.57</v>
      </c>
      <c r="BL7" s="24">
        <v>294.27</v>
      </c>
      <c r="BM7" s="24">
        <v>294.08999999999997</v>
      </c>
      <c r="BN7" s="24">
        <v>294.08999999999997</v>
      </c>
      <c r="BO7" s="24">
        <v>338.47</v>
      </c>
      <c r="BP7" s="24">
        <v>349.83</v>
      </c>
      <c r="BQ7" s="24">
        <v>37.96</v>
      </c>
      <c r="BR7" s="24">
        <v>37.99</v>
      </c>
      <c r="BS7" s="24">
        <v>39.04</v>
      </c>
      <c r="BT7" s="24">
        <v>37.340000000000003</v>
      </c>
      <c r="BU7" s="24">
        <v>31.71</v>
      </c>
      <c r="BV7" s="24">
        <v>62.5</v>
      </c>
      <c r="BW7" s="24">
        <v>60.59</v>
      </c>
      <c r="BX7" s="24">
        <v>60</v>
      </c>
      <c r="BY7" s="24">
        <v>59.01</v>
      </c>
      <c r="BZ7" s="24">
        <v>56.06</v>
      </c>
      <c r="CA7" s="24">
        <v>53.65</v>
      </c>
      <c r="CB7" s="24">
        <v>428.68</v>
      </c>
      <c r="CC7" s="24">
        <v>439.01</v>
      </c>
      <c r="CD7" s="24">
        <v>427.47</v>
      </c>
      <c r="CE7" s="24">
        <v>442.92</v>
      </c>
      <c r="CF7" s="24">
        <v>478.4</v>
      </c>
      <c r="CG7" s="24">
        <v>269.33</v>
      </c>
      <c r="CH7" s="24">
        <v>280.23</v>
      </c>
      <c r="CI7" s="24">
        <v>282.70999999999998</v>
      </c>
      <c r="CJ7" s="24">
        <v>291.82</v>
      </c>
      <c r="CK7" s="24">
        <v>304.36</v>
      </c>
      <c r="CL7" s="24">
        <v>307.86</v>
      </c>
      <c r="CM7" s="24">
        <v>37.21</v>
      </c>
      <c r="CN7" s="24">
        <v>37.79</v>
      </c>
      <c r="CO7" s="24">
        <v>37.21</v>
      </c>
      <c r="CP7" s="24">
        <v>36.630000000000003</v>
      </c>
      <c r="CQ7" s="24">
        <v>35.47</v>
      </c>
      <c r="CR7" s="24">
        <v>59.64</v>
      </c>
      <c r="CS7" s="24">
        <v>58.19</v>
      </c>
      <c r="CT7" s="24">
        <v>56.52</v>
      </c>
      <c r="CU7" s="24">
        <v>88.45</v>
      </c>
      <c r="CV7" s="24">
        <v>54.08</v>
      </c>
      <c r="CW7" s="24">
        <v>54.61</v>
      </c>
      <c r="CX7" s="24">
        <v>100</v>
      </c>
      <c r="CY7" s="24">
        <v>100</v>
      </c>
      <c r="CZ7" s="24">
        <v>100</v>
      </c>
      <c r="DA7" s="24">
        <v>100</v>
      </c>
      <c r="DB7" s="24">
        <v>100</v>
      </c>
      <c r="DC7" s="24">
        <v>90.63</v>
      </c>
      <c r="DD7" s="24">
        <v>87.8</v>
      </c>
      <c r="DE7" s="24">
        <v>88.43</v>
      </c>
      <c r="DF7" s="24">
        <v>90.34</v>
      </c>
      <c r="DG7" s="24">
        <v>90.57</v>
      </c>
      <c r="DH7" s="24">
        <v>85.31</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201909104</cp:lastModifiedBy>
  <cp:lastPrinted>2025-02-12T04:18:19Z</cp:lastPrinted>
  <dcterms:created xsi:type="dcterms:W3CDTF">2025-01-24T07:41:04Z</dcterms:created>
  <dcterms:modified xsi:type="dcterms:W3CDTF">2025-02-12T04:27:00Z</dcterms:modified>
  <cp:category/>
</cp:coreProperties>
</file>