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ANDISK-31DC03\disk\01受け渡し\02業務係\00_業務係\下水道業務\25.経営比較分析表\R05年度決算\"/>
    </mc:Choice>
  </mc:AlternateContent>
  <xr:revisionPtr revIDLastSave="0" documentId="13_ncr:1_{EF18E46B-5628-4A0F-A030-7FE9C2357E3E}" xr6:coauthVersionLast="47" xr6:coauthVersionMax="47" xr10:uidLastSave="{00000000-0000-0000-0000-000000000000}"/>
  <workbookProtection workbookAlgorithmName="SHA-512" workbookHashValue="1JJZ+WymS/w+rwr7kpbgabm/+OIpumRkuBQuTkuG1UGNtBHQm8r2LTQliT7BOGPqX0MC/oFg0rJ8MzVhl5rGtw==" workbookSaltValue="lg+OYjzEzc1mHIrsIVmnF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T10" i="4"/>
  <c r="AL10" i="4"/>
  <c r="AD10" i="4"/>
  <c r="I10" i="4"/>
  <c r="B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<sst xmlns="http://schemas.openxmlformats.org/spreadsheetml/2006/main" count="236" uniqueCount="119">
  <si>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</si>
  <si>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</si>
  <si>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</si>
  <si>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</si>
  <si>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</si>
  <si>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</si>
  <si>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</si>
  <si>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</si>
  <si>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</si>
  <si>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</si>
  <si>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</si>
  <si>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</si>
  <si>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</si>
  <si>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</si>
  <si>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</si>
  <si>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</si>
  <si>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</si>
  <si>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</si>
  <si>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</si>
  <si>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</si>
  <si>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</si>
  <si>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</si>
  <si>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</si>
  <si>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</si>
  <si>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</si>
  <si>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</si>
  <si>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</si>
  <si>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</si>
  <si>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</si>
  <si>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</si>
  <si>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</si>
  <si>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</si>
  <si>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</si>
  <si>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</si>
  <si>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</si>
  <si>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</si>
  <si>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</si>
  <si>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</si>
  <si>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</si>
  <si>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</si>
  <si>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</si>
  <si>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</si>
  <si>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</si>
  <si>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</si>
  <si>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</si>
  <si>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</si>
  <si>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</si>
  <si>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</si>
  <si>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</si>
  <si>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</si>
  <si>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</si>
  <si>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</si>
  <si>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</si>
  <si>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</si>
  <si>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</si>
  <si>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</si>
  <si>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</si>
  <si>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</si>
  <si>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</si>
  <si>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</si>
  <si>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</si>
  <si>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</si>
  <si>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</si>
  <si>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</si>
  <si>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</si>
  <si>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</si>
  <si>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</si>
  <si>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</si>
  <si>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</si>
  <si>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</si>
  <si>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</si>
  <si>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</si>
  <si>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</si>
  <si>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</si>
  <si>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</si>
  <si>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</si>
  <si>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</si>
  <si>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</si>
  <si>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</si>
  <si>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</si>
  <si>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</si>
  <si>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</si>
  <si>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</si>
  <si>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</si>
  <si>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</si>
  <si>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</si>
  <si>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</si>
  <si>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</si>
  <si>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</si>
  <si>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</si>
  <si>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</si>
  <si>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</si>
  <si>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</si>
  <si>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</si>
  <si>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</si>
  <si>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</si>
  <si>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</si>
  <si>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</si>
  <si>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</si>
  <si>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</si>
  <si>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</si>
  <si>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</si>
  <si>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</si>
  <si>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</si>
  <si>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</si>
  <si>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</si>
  <si>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</si>
  <si>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</si>
  <si>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</si>
  <si>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</si>
  <si>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</si>
  <si>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</si>
  <si>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</si>
  <si>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</si>
  <si>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</si>
  <si>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</si>
  <si>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③平成8年供用開始で、耐用年数内であり管渠改善は実施していない。</t>
    <phoneticPr fontId="4"/>
  </si>
  <si>
    <t>漁業集落排水事業は、新処理区域を整備中であることと、現状の施設についても改修、更新等に計画していることより企業債残高は増加する見込みである。今後も効率的な維持管理に努める。</t>
    <phoneticPr fontId="4"/>
  </si>
  <si>
    <t xml:space="preserve">①100%程度で推移しているが、使用料以外の収入に依存している部分が多い。
④施設整備済みの区域が多く類似団体に比較して低いが、令和6年度供用に向け新区域の整備中のため、増加した。
⑤類似団体に比較して高いが、小規模施設が多いため60%台で推移している。収入増となるような見込みは料金改定以外は無く課題である。
⑥現在は横ばいで推移しているが、今後は人口減少による有収水量の減から増加に転じる見込みが高い。
⑦類似団体に比較してやや高い状況で推移している。
⑧類似団体に比較して高く90%程度で推移している。処理区域内人口の増減により水洗化率の増減がみられる。未接続世帯への接続促進に努める必要がある。
</t>
    <rPh sb="47" eb="49">
      <t>クイキ</t>
    </rPh>
    <rPh sb="50" eb="51">
      <t>オオ</t>
    </rPh>
    <rPh sb="75" eb="78">
      <t>シンクイキ</t>
    </rPh>
    <rPh sb="267" eb="269">
      <t>ゾウゲン</t>
    </rPh>
    <rPh sb="277" eb="279">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</si>
</sst>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11-4AC6-86C4-792287E5A8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AE11-4AC6-86C4-792287E5A8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37.82</c:v>
                </c:pt>
                <c:pt idx="1">
                  <c:v>38.909999999999997</c:v>
                </c:pt>
                <c:pt idx="2">
                  <c:v>38.57</c:v>
                </c:pt>
                <c:pt idx="3">
                  <c:v>36.81</c:v>
                </c:pt>
                <c:pt idx="4">
                  <c:v>35.630000000000003</c:v>
                </c:pt>
              </c:numCache>
            </c:numRef>
          </c:val>
          <c:extLst>
            <c:ext xmlns:c16="http://schemas.microsoft.com/office/drawing/2014/chart" uri="{C3380CC4-5D6E-409C-BE32-E72D297353CC}">
              <c16:uniqueId val="{00000000-56C5-49B3-A995-189BEB1C18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56C5-49B3-A995-189BEB1C18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90.08</c:v>
                </c:pt>
                <c:pt idx="1">
                  <c:v>88.42</c:v>
                </c:pt>
                <c:pt idx="2">
                  <c:v>89.99</c:v>
                </c:pt>
                <c:pt idx="3">
                  <c:v>88.34</c:v>
                </c:pt>
                <c:pt idx="4">
                  <c:v>91.95</c:v>
                </c:pt>
              </c:numCache>
            </c:numRef>
          </c:val>
          <c:extLst>
            <c:ext xmlns:c16="http://schemas.microsoft.com/office/drawing/2014/chart" uri="{C3380CC4-5D6E-409C-BE32-E72D297353CC}">
              <c16:uniqueId val="{00000000-2E20-4611-8726-BE39C01F57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2E20-4611-8726-BE39C01F57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115.06</c:v>
                </c:pt>
                <c:pt idx="1">
                  <c:v>110.85</c:v>
                </c:pt>
                <c:pt idx="2">
                  <c:v>100</c:v>
                </c:pt>
                <c:pt idx="3">
                  <c:v>100.19</c:v>
                </c:pt>
                <c:pt idx="4">
                  <c:v>104.42</c:v>
                </c:pt>
              </c:numCache>
            </c:numRef>
          </c:val>
          <c:extLst>
            <c:ext xmlns:c16="http://schemas.microsoft.com/office/drawing/2014/chart" uri="{C3380CC4-5D6E-409C-BE32-E72D297353CC}">
              <c16:uniqueId val="{00000000-6D00-4F70-AFF7-6455435041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0-4F70-AFF7-6455435041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B7-43CB-814B-9E974EAC20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B7-43CB-814B-9E974EAC20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C6-4335-AB1C-E1F3BABFBD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C6-4335-AB1C-E1F3BABFBD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E-457D-9293-D6358C24AD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E-457D-9293-D6358C24AD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0-4C82-B67E-9F88FFF2D3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0-4C82-B67E-9F88FFF2D3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421.79</c:v>
                </c:pt>
                <c:pt idx="1">
                  <c:v>376.35</c:v>
                </c:pt>
                <c:pt idx="2">
                  <c:v>357.05</c:v>
                </c:pt>
                <c:pt idx="3">
                  <c:v>485.08</c:v>
                </c:pt>
                <c:pt idx="4">
                  <c:v>904.14</c:v>
                </c:pt>
              </c:numCache>
            </c:numRef>
          </c:val>
          <c:extLst>
            <c:ext xmlns:c16="http://schemas.microsoft.com/office/drawing/2014/chart" uri="{C3380CC4-5D6E-409C-BE32-E72D297353CC}">
              <c16:uniqueId val="{00000000-B449-4129-8411-7107F904ED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B449-4129-8411-7107F904ED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66.22</c:v>
                </c:pt>
                <c:pt idx="1">
                  <c:v>64.239999999999995</c:v>
                </c:pt>
                <c:pt idx="2">
                  <c:v>61.4</c:v>
                </c:pt>
                <c:pt idx="3">
                  <c:v>66.709999999999994</c:v>
                </c:pt>
                <c:pt idx="4">
                  <c:v>61.95</c:v>
                </c:pt>
              </c:numCache>
            </c:numRef>
          </c:val>
          <c:extLst>
            <c:ext xmlns:c16="http://schemas.microsoft.com/office/drawing/2014/chart" uri="{C3380CC4-5D6E-409C-BE32-E72D297353CC}">
              <c16:uniqueId val="{00000000-883E-4928-B0F3-C64E0C6E94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883E-4928-B0F3-C64E0C6E94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318.31</c:v>
                </c:pt>
                <c:pt idx="1">
                  <c:v>329.87</c:v>
                </c:pt>
                <c:pt idx="2">
                  <c:v>344.88</c:v>
                </c:pt>
                <c:pt idx="3">
                  <c:v>316.08</c:v>
                </c:pt>
                <c:pt idx="4">
                  <c:v>311.98</c:v>
                </c:pt>
              </c:numCache>
            </c:numRef>
          </c:val>
          <c:extLst>
            <c:ext xmlns:c16="http://schemas.microsoft.com/office/drawing/2014/chart" uri="{C3380CC4-5D6E-409C-BE32-E72D297353CC}">
              <c16:uniqueId val="{00000000-84DA-4915-BD61-945F420BC2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84DA-4915-BD61-945F420BC2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島根県　隠岐の島町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13347</v>
      </c>
      <c r="AM8" s="45"/>
      <c r="AN8" s="45"/>
      <c r="AO8" s="45"/>
      <c r="AP8" s="45"/>
      <c r="AQ8" s="45"/>
      <c r="AR8" s="45"/>
      <c r="AS8" s="45"/>
      <c r="AT8" s="44">
        <f>データ!T6</f>
        <v>242.82</v>
      </c>
      <c r="AU8" s="44"/>
      <c r="AV8" s="44"/>
      <c r="AW8" s="44"/>
      <c r="AX8" s="44"/>
      <c r="AY8" s="44"/>
      <c r="AZ8" s="44"/>
      <c r="BA8" s="44"/>
      <c r="BB8" s="44">
        <f>データ!U6</f>
        <v>54.97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13.38</v>
      </c>
      <c r="Q10" s="44"/>
      <c r="R10" s="44"/>
      <c r="S10" s="44"/>
      <c r="T10" s="44"/>
      <c r="U10" s="44"/>
      <c r="V10" s="44"/>
      <c r="W10" s="44">
        <f>データ!Q6</f>
        <v>100.59</v>
      </c>
      <c r="X10" s="44"/>
      <c r="Y10" s="44"/>
      <c r="Z10" s="44"/>
      <c r="AA10" s="44"/>
      <c r="AB10" s="44"/>
      <c r="AC10" s="44"/>
      <c r="AD10" s="45">
        <f>データ!R6</f>
        <v>3848</v>
      </c>
      <c r="AE10" s="45"/>
      <c r="AF10" s="45"/>
      <c r="AG10" s="45"/>
      <c r="AH10" s="45"/>
      <c r="AI10" s="45"/>
      <c r="AJ10" s="45"/>
      <c r="AK10" s="2"/>
      <c r="AL10" s="45">
        <f>データ!V6</f>
        <v>1751</v>
      </c>
      <c r="AM10" s="45"/>
      <c r="AN10" s="45"/>
      <c r="AO10" s="45"/>
      <c r="AP10" s="45"/>
      <c r="AQ10" s="45"/>
      <c r="AR10" s="45"/>
      <c r="AS10" s="45"/>
      <c r="AT10" s="44">
        <f>データ!W6</f>
        <v>0.78</v>
      </c>
      <c r="AU10" s="44"/>
      <c r="AV10" s="44"/>
      <c r="AW10" s="44"/>
      <c r="AX10" s="44"/>
      <c r="AY10" s="44"/>
      <c r="AZ10" s="44"/>
      <c r="BA10" s="44"/>
      <c r="BB10" s="44">
        <f>データ!X6</f>
        <v>2244.87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Wp0WLHR+AzBgiWjSARerUkgZfRFVQMFaC7nrV3x22ASZIGMfPY1F8IIV0j50/Z/IFeIylmtfQDrjexZte9cDRg==" saltValue="AZMu+izUE9Jv+b7zIVuw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325287</v>
      </c>
      <c r="D6" s="19">
        <f t="shared" si="3"/>
        <v>47</v>
      </c>
      <c r="E6" s="19">
        <f t="shared" si="3"/>
        <v>17</v>
      </c>
      <c r="F6" s="19">
        <f t="shared" si="3"/>
        <v>6</v>
      </c>
      <c r="G6" s="19">
        <f t="shared" si="3"/>
        <v>0</v>
      </c>
      <c r="H6" s="19" t="str">
        <f t="shared" si="3"/>
        <v>島根県　隠岐の島町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13.38</v>
      </c>
      <c r="Q6" s="20">
        <f t="shared" si="3"/>
        <v>100.59</v>
      </c>
      <c r="R6" s="20">
        <f t="shared" si="3"/>
        <v>3848</v>
      </c>
      <c r="S6" s="20">
        <f t="shared" si="3"/>
        <v>13347</v>
      </c>
      <c r="T6" s="20">
        <f t="shared" si="3"/>
        <v>242.82</v>
      </c>
      <c r="U6" s="20">
        <f t="shared" si="3"/>
        <v>54.97</v>
      </c>
      <c r="V6" s="20">
        <f t="shared" si="3"/>
        <v>1751</v>
      </c>
      <c r="W6" s="20">
        <f t="shared" si="3"/>
        <v>0.78</v>
      </c>
      <c r="X6" s="20">
        <f t="shared" si="3"/>
        <v>2244.87</v>
      </c>
      <c r="Y6" s="21">
        <f>IF(Y7="",NA(),Y7)</f>
        <v>115.06</v>
      </c>
      <c r="Z6" s="21">
        <f t="shared" ref="Z6:AH6" si="4">IF(Z7="",NA(),Z7)</f>
        <v>110.85</v>
      </c>
      <c r="AA6" s="21">
        <f t="shared" si="4"/>
        <v>100</v>
      </c>
      <c r="AB6" s="21">
        <f t="shared" si="4"/>
        <v>100.19</v>
      </c>
      <c r="AC6" s="21">
        <f t="shared" si="4"/>
        <v>104.42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421.79</v>
      </c>
      <c r="BG6" s="21">
        <f t="shared" ref="BG6:BO6" si="7">IF(BG7="",NA(),BG7)</f>
        <v>376.35</v>
      </c>
      <c r="BH6" s="21">
        <f t="shared" si="7"/>
        <v>357.05</v>
      </c>
      <c r="BI6" s="21">
        <f t="shared" si="7"/>
        <v>485.08</v>
      </c>
      <c r="BJ6" s="21">
        <f t="shared" si="7"/>
        <v>904.14</v>
      </c>
      <c r="BK6" s="21">
        <f t="shared" si="7"/>
        <v>998.42</v>
      </c>
      <c r="BL6" s="21">
        <f t="shared" si="7"/>
        <v>1095.52</v>
      </c>
      <c r="BM6" s="21">
        <f t="shared" si="7"/>
        <v>1056.55</v>
      </c>
      <c r="BN6" s="21">
        <f t="shared" si="7"/>
        <v>1278.54</v>
      </c>
      <c r="BO6" s="21">
        <f t="shared" si="7"/>
        <v>1149.7</v>
      </c>
      <c r="BP6" s="20" t="str">
        <f>IF(BP7="","",IF(BP7="-","【-】","【"&amp;SUBSTITUTE(TEXT(BP7,"#,##0.00"),"-","△")&amp;"】"))</f>
        <v>【1,069.89】</v>
      </c>
      <c r="BQ6" s="21">
        <f>IF(BQ7="",NA(),BQ7)</f>
        <v>66.22</v>
      </c>
      <c r="BR6" s="21">
        <f t="shared" ref="BR6:BZ6" si="8">IF(BR7="",NA(),BR7)</f>
        <v>64.239999999999995</v>
      </c>
      <c r="BS6" s="21">
        <f t="shared" si="8"/>
        <v>61.4</v>
      </c>
      <c r="BT6" s="21">
        <f t="shared" si="8"/>
        <v>66.709999999999994</v>
      </c>
      <c r="BU6" s="21">
        <f t="shared" si="8"/>
        <v>61.95</v>
      </c>
      <c r="BV6" s="21">
        <f t="shared" si="8"/>
        <v>41.41</v>
      </c>
      <c r="BW6" s="21">
        <f t="shared" si="8"/>
        <v>39.64</v>
      </c>
      <c r="BX6" s="21">
        <f t="shared" si="8"/>
        <v>40</v>
      </c>
      <c r="BY6" s="21">
        <f t="shared" si="8"/>
        <v>38.74</v>
      </c>
      <c r="BZ6" s="21">
        <f t="shared" si="8"/>
        <v>35.96</v>
      </c>
      <c r="CA6" s="20" t="str">
        <f>IF(CA7="","",IF(CA7="-","【-】","【"&amp;SUBSTITUTE(TEXT(CA7,"#,##0.00"),"-","△")&amp;"】"))</f>
        <v>【39.89】</v>
      </c>
      <c r="CB6" s="21">
        <f>IF(CB7="",NA(),CB7)</f>
        <v>318.31</v>
      </c>
      <c r="CC6" s="21">
        <f t="shared" ref="CC6:CK6" si="9">IF(CC7="",NA(),CC7)</f>
        <v>329.87</v>
      </c>
      <c r="CD6" s="21">
        <f t="shared" si="9"/>
        <v>344.88</v>
      </c>
      <c r="CE6" s="21">
        <f t="shared" si="9"/>
        <v>316.08</v>
      </c>
      <c r="CF6" s="21">
        <f t="shared" si="9"/>
        <v>311.98</v>
      </c>
      <c r="CG6" s="21">
        <f t="shared" si="9"/>
        <v>417.56</v>
      </c>
      <c r="CH6" s="21">
        <f t="shared" si="9"/>
        <v>449.72</v>
      </c>
      <c r="CI6" s="21">
        <f t="shared" si="9"/>
        <v>437.27</v>
      </c>
      <c r="CJ6" s="21">
        <f t="shared" si="9"/>
        <v>456.72</v>
      </c>
      <c r="CK6" s="21">
        <f t="shared" si="9"/>
        <v>481.96</v>
      </c>
      <c r="CL6" s="20" t="str">
        <f>IF(CL7="","",IF(CL7="-","【-】","【"&amp;SUBSTITUTE(TEXT(CL7,"#,##0.00"),"-","△")&amp;"】"))</f>
        <v>【426.52】</v>
      </c>
      <c r="CM6" s="21">
        <f>IF(CM7="",NA(),CM7)</f>
        <v>37.82</v>
      </c>
      <c r="CN6" s="21">
        <f t="shared" ref="CN6:CV6" si="10">IF(CN7="",NA(),CN7)</f>
        <v>38.909999999999997</v>
      </c>
      <c r="CO6" s="21">
        <f t="shared" si="10"/>
        <v>38.57</v>
      </c>
      <c r="CP6" s="21">
        <f t="shared" si="10"/>
        <v>36.81</v>
      </c>
      <c r="CQ6" s="21">
        <f t="shared" si="10"/>
        <v>35.630000000000003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90.08</v>
      </c>
      <c r="CY6" s="21">
        <f t="shared" ref="CY6:DG6" si="11">IF(CY7="",NA(),CY7)</f>
        <v>88.42</v>
      </c>
      <c r="CZ6" s="21">
        <f t="shared" si="11"/>
        <v>89.99</v>
      </c>
      <c r="DA6" s="21">
        <f t="shared" si="11"/>
        <v>88.34</v>
      </c>
      <c r="DB6" s="21">
        <f t="shared" si="11"/>
        <v>91.95</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325287</v>
      </c>
      <c r="D7" s="23">
        <v>47</v>
      </c>
      <c r="E7" s="23">
        <v>17</v>
      </c>
      <c r="F7" s="23">
        <v>6</v>
      </c>
      <c r="G7" s="23">
        <v>0</v>
      </c>
      <c r="H7" s="23" t="s">
        <v>98</v>
      </c>
      <c r="I7" s="23" t="s">
        <v>99</v>
      </c>
      <c r="J7" s="23" t="s">
        <v>100</v>
      </c>
      <c r="K7" s="23" t="s">
        <v>101</v>
      </c>
      <c r="L7" s="23" t="s">
        <v>102</v>
      </c>
      <c r="M7" s="23" t="s">
        <v>103</v>
      </c>
      <c r="N7" s="24" t="s">
        <v>104</v>
      </c>
      <c r="O7" s="24" t="s">
        <v>105</v>
      </c>
      <c r="P7" s="24">
        <v>13.38</v>
      </c>
      <c r="Q7" s="24">
        <v>100.59</v>
      </c>
      <c r="R7" s="24">
        <v>3848</v>
      </c>
      <c r="S7" s="24">
        <v>13347</v>
      </c>
      <c r="T7" s="24">
        <v>242.82</v>
      </c>
      <c r="U7" s="24">
        <v>54.97</v>
      </c>
      <c r="V7" s="24">
        <v>1751</v>
      </c>
      <c r="W7" s="24">
        <v>0.78</v>
      </c>
      <c r="X7" s="24">
        <v>2244.87</v>
      </c>
      <c r="Y7" s="24">
        <v>115.06</v>
      </c>
      <c r="Z7" s="24">
        <v>110.85</v>
      </c>
      <c r="AA7" s="24">
        <v>100</v>
      </c>
      <c r="AB7" s="24">
        <v>100.19</v>
      </c>
      <c r="AC7" s="24">
        <v>104.42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421.79</v>
      </c>
      <c r="BG7" s="24">
        <v>376.35</v>
      </c>
      <c r="BH7" s="24">
        <v>357.05</v>
      </c>
      <c r="BI7" s="24">
        <v>485.08</v>
      </c>
      <c r="BJ7" s="24">
        <v>904.14</v>
      </c>
      <c r="BK7" s="24">
        <v>998.42</v>
      </c>
      <c r="BL7" s="24">
        <v>1095.52</v>
      </c>
      <c r="BM7" s="24">
        <v>1056.55</v>
      </c>
      <c r="BN7" s="24">
        <v>1278.54</v>
      </c>
      <c r="BO7" s="24">
        <v>1149.7</v>
      </c>
      <c r="BP7" s="24">
        <v>1069.8900000000001</v>
      </c>
      <c r="BQ7" s="24">
        <v>66.22</v>
      </c>
      <c r="BR7" s="24">
        <v>64.239999999999995</v>
      </c>
      <c r="BS7" s="24">
        <v>61.4</v>
      </c>
      <c r="BT7" s="24">
        <v>66.709999999999994</v>
      </c>
      <c r="BU7" s="24">
        <v>61.95</v>
      </c>
      <c r="BV7" s="24">
        <v>41.41</v>
      </c>
      <c r="BW7" s="24">
        <v>39.64</v>
      </c>
      <c r="BX7" s="24">
        <v>40</v>
      </c>
      <c r="BY7" s="24">
        <v>38.74</v>
      </c>
      <c r="BZ7" s="24">
        <v>35.96</v>
      </c>
      <c r="CA7" s="24">
        <v>39.89</v>
      </c>
      <c r="CB7" s="24">
        <v>318.31</v>
      </c>
      <c r="CC7" s="24">
        <v>329.87</v>
      </c>
      <c r="CD7" s="24">
        <v>344.88</v>
      </c>
      <c r="CE7" s="24">
        <v>316.08</v>
      </c>
      <c r="CF7" s="24">
        <v>311.98</v>
      </c>
      <c r="CG7" s="24">
        <v>417.56</v>
      </c>
      <c r="CH7" s="24">
        <v>449.72</v>
      </c>
      <c r="CI7" s="24">
        <v>437.27</v>
      </c>
      <c r="CJ7" s="24">
        <v>456.72</v>
      </c>
      <c r="CK7" s="24">
        <v>481.96</v>
      </c>
      <c r="CL7" s="24">
        <v>426.52</v>
      </c>
      <c r="CM7" s="24">
        <v>37.82</v>
      </c>
      <c r="CN7" s="24">
        <v>38.909999999999997</v>
      </c>
      <c r="CO7" s="24">
        <v>38.57</v>
      </c>
      <c r="CP7" s="24">
        <v>36.81</v>
      </c>
      <c r="CQ7" s="24">
        <v>35.630000000000003</v>
      </c>
      <c r="CR7" s="24">
        <v>32.479999999999997</v>
      </c>
      <c r="CS7" s="24">
        <v>30.19</v>
      </c>
      <c r="CT7" s="24">
        <v>28.77</v>
      </c>
      <c r="CU7" s="24">
        <v>26.22</v>
      </c>
      <c r="CV7" s="24">
        <v>26.12</v>
      </c>
      <c r="CW7" s="24">
        <v>28.16</v>
      </c>
      <c r="CX7" s="24">
        <v>90.08</v>
      </c>
      <c r="CY7" s="24">
        <v>88.42</v>
      </c>
      <c r="CZ7" s="24">
        <v>89.99</v>
      </c>
      <c r="DA7" s="24">
        <v>88.34</v>
      </c>
      <c r="DB7" s="24">
        <v>91.95</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201909104</cp:lastModifiedBy>
  <cp:lastPrinted>2025-02-12T04:13:05Z</cp:lastPrinted>
  <dcterms:created xsi:type="dcterms:W3CDTF">2025-01-24T07:38:05Z</dcterms:created>
  <dcterms:modified xsi:type="dcterms:W3CDTF">2025-02-12T04:19:48Z</dcterms:modified>
  <cp:category/>
</cp:coreProperties>
</file>