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201909104-2\Downloads\"/>
    </mc:Choice>
  </mc:AlternateContent>
  <xr:revisionPtr revIDLastSave="0" documentId="13_ncr:1_{AD9B1D44-66F6-4851-A1C4-5D568F12356E}" xr6:coauthVersionLast="47" xr6:coauthVersionMax="47" xr10:uidLastSave="{00000000-0000-0000-0000-000000000000}"/>
  <workbookProtection workbookAlgorithmName="SHA-512" workbookHashValue="8pPSKO5SkWEe/BeeKXuDi00HfLBcKHsYoZha7P4k3Lo+BF3DsxFCs0P1vVS0gZarj92nmDmflF1oJNEmKs8/tA==" workbookSaltValue="HVdMyupgUjZYnwozPjHuy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<sst xmlns="http://schemas.openxmlformats.org/spreadsheetml/2006/main" count="236" uniqueCount="120">
  <si>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</si>
  <si>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</si>
  <si>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</si>
  <si>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</si>
  <si>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</si>
  <si>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</si>
  <si>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</si>
  <si>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</si>
  <si>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</si>
  <si>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</si>
  <si>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</si>
  <si>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</si>
  <si>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</si>
  <si>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</si>
  <si>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</si>
  <si>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</si>
  <si>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</si>
  <si>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</si>
  <si>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</si>
  <si>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</si>
  <si>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</si>
  <si>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</si>
  <si>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</si>
  <si>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</si>
  <si>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</si>
  <si>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</si>
  <si>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</si>
  <si>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</si>
  <si>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</si>
  <si>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</si>
  <si>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</si>
  <si>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</si>
  <si>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</si>
  <si>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</si>
  <si>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</si>
  <si>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</si>
  <si>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</si>
  <si>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</si>
  <si>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</si>
  <si>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</si>
  <si>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</si>
  <si>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</si>
  <si>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</si>
  <si>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</si>
  <si>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</si>
  <si>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</si>
  <si>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</si>
  <si>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</si>
  <si>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</si>
  <si>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</si>
  <si>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</si>
  <si>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</si>
  <si>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</si>
  <si>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</si>
  <si>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</si>
  <si>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</si>
  <si>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</si>
  <si>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</si>
  <si>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</si>
  <si>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</si>
  <si>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</si>
  <si>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</si>
  <si>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</si>
  <si>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</si>
  <si>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</si>
  <si>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</si>
  <si>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</si>
  <si>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</si>
  <si>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</si>
  <si>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</si>
  <si>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</si>
  <si>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</si>
  <si>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</si>
  <si>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</si>
  <si>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</si>
  <si>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</si>
  <si>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</si>
  <si>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</si>
  <si>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</si>
  <si>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</si>
  <si>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</si>
  <si>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</si>
  <si>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</si>
  <si>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</si>
  <si>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</si>
  <si>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</si>
  <si>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</si>
  <si>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</si>
  <si>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</si>
  <si>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</si>
  <si>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</si>
  <si>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</si>
  <si>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</si>
  <si>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</si>
  <si>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</si>
  <si>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</si>
  <si>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</si>
  <si>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</si>
  <si>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</si>
  <si>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</si>
  <si>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</si>
  <si>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</si>
  <si>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</si>
  <si>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</si>
  <si>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</si>
  <si>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</si>
  <si>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</si>
  <si>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</si>
  <si>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</si>
  <si>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</si>
  <si>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</si>
  <si>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</si>
  <si>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</si>
  <si>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</si>
  <si>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</si>
  <si>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</si>
  <si>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</si>
  <si>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③平成15年度から供用開始で、耐用年数内であり管渠改善は実施していない。</t>
    <phoneticPr fontId="4"/>
  </si>
  <si>
    <t>農業集落排水事業は、処理場、管渠ともに整備済みで、各比率も類似団体に比較して劣位ではないが、今後、増収を見込める状況では無いため、効果的・効率的な維持管理の検討に努める。</t>
    <phoneticPr fontId="4"/>
  </si>
  <si>
    <t>①100%前後を推移しているが、使用料以外の収入に依存している部分が大きい。
④処理場、管渠ともに整備済みであるため、類似団体に比較して低い。
⑤類似団体に比較して高いが、機能強化対策事業の終了により経費回収率が上昇したが、今年度は打切り決算により収入減があり減少した。
⑥機能強化対策の終了による経費の減少によりR4より汚水処理原価は減少したが、今後は人口減少により汚水処理原価の増加が見込まれる。
⑦接続率も100％に近い状況でこれ以上の接続が見込めないことから、通年での施設利用率は横ばいの状態、処理施設の規模縮減等も検討していく必要がある。
⑧類似団体に比較して高く100%に近いが、処理区域内人口の増減により年度ごとの水洗化率の変化がみられる。</t>
    <rPh sb="114" eb="117">
      <t>コンネンド</t>
    </rPh>
    <rPh sb="118" eb="120">
      <t>ウチキ</t>
    </rPh>
    <rPh sb="121" eb="123">
      <t>ケッサン</t>
    </rPh>
    <rPh sb="126" eb="128">
      <t>シュウニュウ</t>
    </rPh>
    <rPh sb="128" eb="129">
      <t>ゲン</t>
    </rPh>
    <rPh sb="132" eb="134">
      <t>ゲンショウ</t>
    </rPh>
    <rPh sb="177" eb="179">
      <t>コンゴ</t>
    </rPh>
    <rPh sb="180" eb="184">
      <t>ジンコウゲンショウ</t>
    </rPh>
    <rPh sb="206" eb="208">
      <t>セツゾク</t>
    </rPh>
    <rPh sb="238" eb="240">
      <t>ツウネン</t>
    </rPh>
    <rPh sb="242" eb="247">
      <t>シセツリヨウリツ</t>
    </rPh>
    <rPh sb="309" eb="311">
      <t>ゾウゲン</t>
    </rPh>
    <rPh sb="314" eb="316">
      <t>ネンド</t>
    </rPh>
    <rPh sb="324" eb="326">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</si>
</sst>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C-4750-A4DD-3D9B78EFC2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79C-4750-A4DD-3D9B78EFC2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49.55</c:v>
                </c:pt>
                <c:pt idx="1">
                  <c:v>50</c:v>
                </c:pt>
                <c:pt idx="2">
                  <c:v>49.55</c:v>
                </c:pt>
                <c:pt idx="3">
                  <c:v>48.43</c:v>
                </c:pt>
                <c:pt idx="4">
                  <c:v>46.19</c:v>
                </c:pt>
              </c:numCache>
            </c:numRef>
          </c:val>
          <c:extLst>
            <c:ext xmlns:c16="http://schemas.microsoft.com/office/drawing/2014/chart" uri="{C3380CC4-5D6E-409C-BE32-E72D297353CC}">
              <c16:uniqueId val="{00000000-E37E-4DAA-9FD4-18CE7378BB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37E-4DAA-9FD4-18CE7378BB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90.14</c:v>
                </c:pt>
                <c:pt idx="1">
                  <c:v>86.83</c:v>
                </c:pt>
                <c:pt idx="2">
                  <c:v>89.1</c:v>
                </c:pt>
                <c:pt idx="3">
                  <c:v>84.64</c:v>
                </c:pt>
                <c:pt idx="4">
                  <c:v>88.49</c:v>
                </c:pt>
              </c:numCache>
            </c:numRef>
          </c:val>
          <c:extLst>
            <c:ext xmlns:c16="http://schemas.microsoft.com/office/drawing/2014/chart" uri="{C3380CC4-5D6E-409C-BE32-E72D297353CC}">
              <c16:uniqueId val="{00000000-CCB2-4206-B66E-37F5880A25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CB2-4206-B66E-37F5880A25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105.71</c:v>
                </c:pt>
                <c:pt idx="1">
                  <c:v>102.07</c:v>
                </c:pt>
                <c:pt idx="2">
                  <c:v>100.07</c:v>
                </c:pt>
                <c:pt idx="3">
                  <c:v>100.2</c:v>
                </c:pt>
                <c:pt idx="4">
                  <c:v>109.2</c:v>
                </c:pt>
              </c:numCache>
            </c:numRef>
          </c:val>
          <c:extLst>
            <c:ext xmlns:c16="http://schemas.microsoft.com/office/drawing/2014/chart" uri="{C3380CC4-5D6E-409C-BE32-E72D297353CC}">
              <c16:uniqueId val="{00000000-7D5B-4C78-90F6-A0D81972F4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B-4C78-90F6-A0D81972F4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6C-4051-8949-88ACEDAD57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C-4051-8949-88ACEDAD57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90-4F21-A00E-68DC538E82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0-4F21-A00E-68DC538E82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A-4F8B-BA26-7CDDA1FB9D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A-4F8B-BA26-7CDDA1FB9D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A-4E81-88CE-79FE82DC1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A-4E81-88CE-79FE82DC1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225.49</c:v>
                </c:pt>
                <c:pt idx="1">
                  <c:v>197.65</c:v>
                </c:pt>
                <c:pt idx="2">
                  <c:v>177.91</c:v>
                </c:pt>
                <c:pt idx="3">
                  <c:v>186.32</c:v>
                </c:pt>
                <c:pt idx="4">
                  <c:v>182.71</c:v>
                </c:pt>
              </c:numCache>
            </c:numRef>
          </c:val>
          <c:extLst>
            <c:ext xmlns:c16="http://schemas.microsoft.com/office/drawing/2014/chart" uri="{C3380CC4-5D6E-409C-BE32-E72D297353CC}">
              <c16:uniqueId val="{00000000-879E-489F-B72A-D11A280B61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79E-489F-B72A-D11A280B61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77.56</c:v>
                </c:pt>
                <c:pt idx="1">
                  <c:v>79.599999999999994</c:v>
                </c:pt>
                <c:pt idx="2">
                  <c:v>74.73</c:v>
                </c:pt>
                <c:pt idx="3">
                  <c:v>99.29</c:v>
                </c:pt>
                <c:pt idx="4">
                  <c:v>89.16</c:v>
                </c:pt>
              </c:numCache>
            </c:numRef>
          </c:val>
          <c:extLst>
            <c:ext xmlns:c16="http://schemas.microsoft.com/office/drawing/2014/chart" uri="{C3380CC4-5D6E-409C-BE32-E72D297353CC}">
              <c16:uniqueId val="{00000000-6914-426C-B4F7-90CCA50E7D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914-426C-B4F7-90CCA50E7D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283.2</c:v>
                </c:pt>
                <c:pt idx="1">
                  <c:v>278.08999999999997</c:v>
                </c:pt>
                <c:pt idx="2">
                  <c:v>294.35000000000002</c:v>
                </c:pt>
                <c:pt idx="3">
                  <c:v>221.48</c:v>
                </c:pt>
                <c:pt idx="4">
                  <c:v>226.66</c:v>
                </c:pt>
              </c:numCache>
            </c:numRef>
          </c:val>
          <c:extLst>
            <c:ext xmlns:c16="http://schemas.microsoft.com/office/drawing/2014/chart" uri="{C3380CC4-5D6E-409C-BE32-E72D297353CC}">
              <c16:uniqueId val="{00000000-67BC-4DF4-A4A0-3BC7E0E799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7BC-4DF4-A4A0-3BC7E0E799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隠岐の島町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13347</v>
      </c>
      <c r="AM8" s="45"/>
      <c r="AN8" s="45"/>
      <c r="AO8" s="45"/>
      <c r="AP8" s="45"/>
      <c r="AQ8" s="45"/>
      <c r="AR8" s="45"/>
      <c r="AS8" s="45"/>
      <c r="AT8" s="44">
        <f>データ!T6</f>
        <v>242.82</v>
      </c>
      <c r="AU8" s="44"/>
      <c r="AV8" s="44"/>
      <c r="AW8" s="44"/>
      <c r="AX8" s="44"/>
      <c r="AY8" s="44"/>
      <c r="AZ8" s="44"/>
      <c r="BA8" s="44"/>
      <c r="BB8" s="44">
        <f>データ!U6</f>
        <v>54.97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5.31</v>
      </c>
      <c r="Q10" s="44"/>
      <c r="R10" s="44"/>
      <c r="S10" s="44"/>
      <c r="T10" s="44"/>
      <c r="U10" s="44"/>
      <c r="V10" s="44"/>
      <c r="W10" s="44">
        <f>データ!Q6</f>
        <v>96.86</v>
      </c>
      <c r="X10" s="44"/>
      <c r="Y10" s="44"/>
      <c r="Z10" s="44"/>
      <c r="AA10" s="44"/>
      <c r="AB10" s="44"/>
      <c r="AC10" s="44"/>
      <c r="AD10" s="45">
        <f>データ!R6</f>
        <v>3848</v>
      </c>
      <c r="AE10" s="45"/>
      <c r="AF10" s="45"/>
      <c r="AG10" s="45"/>
      <c r="AH10" s="45"/>
      <c r="AI10" s="45"/>
      <c r="AJ10" s="45"/>
      <c r="AK10" s="2"/>
      <c r="AL10" s="45">
        <f>データ!V6</f>
        <v>695</v>
      </c>
      <c r="AM10" s="45"/>
      <c r="AN10" s="45"/>
      <c r="AO10" s="45"/>
      <c r="AP10" s="45"/>
      <c r="AQ10" s="45"/>
      <c r="AR10" s="45"/>
      <c r="AS10" s="45"/>
      <c r="AT10" s="44">
        <f>データ!W6</f>
        <v>0.42</v>
      </c>
      <c r="AU10" s="44"/>
      <c r="AV10" s="44"/>
      <c r="AW10" s="44"/>
      <c r="AX10" s="44"/>
      <c r="AY10" s="44"/>
      <c r="AZ10" s="44"/>
      <c r="BA10" s="44"/>
      <c r="BB10" s="44">
        <f>データ!X6</f>
        <v>1654.76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V1UgyO729Eum0PKbmeJK1X27neexce37/ZtxH/o7a6V4Q4muJWjuUiEjphoiYQA7FWXSCNPGFhx8Jh0PQl+FoQ==" saltValue="cRLyZn84qX1/Jp966xMm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325287</v>
      </c>
      <c r="D6" s="19">
        <f t="shared" si="3"/>
        <v>47</v>
      </c>
      <c r="E6" s="19">
        <f t="shared" si="3"/>
        <v>17</v>
      </c>
      <c r="F6" s="19">
        <f t="shared" si="3"/>
        <v>5</v>
      </c>
      <c r="G6" s="19">
        <f t="shared" si="3"/>
        <v>0</v>
      </c>
      <c r="H6" s="19" t="str">
        <f t="shared" si="3"/>
        <v>島根県　隠岐の島町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5.31</v>
      </c>
      <c r="Q6" s="20">
        <f t="shared" si="3"/>
        <v>96.86</v>
      </c>
      <c r="R6" s="20">
        <f t="shared" si="3"/>
        <v>3848</v>
      </c>
      <c r="S6" s="20">
        <f t="shared" si="3"/>
        <v>13347</v>
      </c>
      <c r="T6" s="20">
        <f t="shared" si="3"/>
        <v>242.82</v>
      </c>
      <c r="U6" s="20">
        <f t="shared" si="3"/>
        <v>54.97</v>
      </c>
      <c r="V6" s="20">
        <f t="shared" si="3"/>
        <v>695</v>
      </c>
      <c r="W6" s="20">
        <f t="shared" si="3"/>
        <v>0.42</v>
      </c>
      <c r="X6" s="20">
        <f t="shared" si="3"/>
        <v>1654.76</v>
      </c>
      <c r="Y6" s="21">
        <f>IF(Y7="",NA(),Y7)</f>
        <v>105.71</v>
      </c>
      <c r="Z6" s="21">
        <f t="shared" ref="Z6:AH6" si="4">IF(Z7="",NA(),Z7)</f>
        <v>102.07</v>
      </c>
      <c r="AA6" s="21">
        <f t="shared" si="4"/>
        <v>100.07</v>
      </c>
      <c r="AB6" s="21">
        <f t="shared" si="4"/>
        <v>100.2</v>
      </c>
      <c r="AC6" s="21">
        <f t="shared" si="4"/>
        <v>109.2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225.49</v>
      </c>
      <c r="BG6" s="21">
        <f t="shared" ref="BG6:BO6" si="7">IF(BG7="",NA(),BG7)</f>
        <v>197.65</v>
      </c>
      <c r="BH6" s="21">
        <f t="shared" si="7"/>
        <v>177.91</v>
      </c>
      <c r="BI6" s="21">
        <f t="shared" si="7"/>
        <v>186.32</v>
      </c>
      <c r="BJ6" s="21">
        <f t="shared" si="7"/>
        <v>182.71</v>
      </c>
      <c r="BK6" s="21">
        <f t="shared" si="7"/>
        <v>826.83</v>
      </c>
      <c r="BL6" s="21">
        <f t="shared" si="7"/>
        <v>867.83</v>
      </c>
      <c r="BM6" s="21">
        <f t="shared" si="7"/>
        <v>791.76</v>
      </c>
      <c r="BN6" s="21">
        <f t="shared" si="7"/>
        <v>900.82</v>
      </c>
      <c r="BO6" s="21">
        <f t="shared" si="7"/>
        <v>839.21</v>
      </c>
      <c r="BP6" s="20" t="str">
        <f>IF(BP7="","",IF(BP7="-","【-】","【"&amp;SUBSTITUTE(TEXT(BP7,"#,##0.00"),"-","△")&amp;"】"))</f>
        <v>【785.10】</v>
      </c>
      <c r="BQ6" s="21">
        <f>IF(BQ7="",NA(),BQ7)</f>
        <v>77.56</v>
      </c>
      <c r="BR6" s="21">
        <f t="shared" ref="BR6:BZ6" si="8">IF(BR7="",NA(),BR7)</f>
        <v>79.599999999999994</v>
      </c>
      <c r="BS6" s="21">
        <f t="shared" si="8"/>
        <v>74.73</v>
      </c>
      <c r="BT6" s="21">
        <f t="shared" si="8"/>
        <v>99.29</v>
      </c>
      <c r="BU6" s="21">
        <f t="shared" si="8"/>
        <v>89.16</v>
      </c>
      <c r="BV6" s="21">
        <f t="shared" si="8"/>
        <v>57.31</v>
      </c>
      <c r="BW6" s="21">
        <f t="shared" si="8"/>
        <v>57.08</v>
      </c>
      <c r="BX6" s="21">
        <f t="shared" si="8"/>
        <v>56.26</v>
      </c>
      <c r="BY6" s="21">
        <f t="shared" si="8"/>
        <v>52.94</v>
      </c>
      <c r="BZ6" s="21">
        <f t="shared" si="8"/>
        <v>52.05</v>
      </c>
      <c r="CA6" s="20" t="str">
        <f>IF(CA7="","",IF(CA7="-","【-】","【"&amp;SUBSTITUTE(TEXT(CA7,"#,##0.00"),"-","△")&amp;"】"))</f>
        <v>【56.93】</v>
      </c>
      <c r="CB6" s="21">
        <f>IF(CB7="",NA(),CB7)</f>
        <v>283.2</v>
      </c>
      <c r="CC6" s="21">
        <f t="shared" ref="CC6:CK6" si="9">IF(CC7="",NA(),CC7)</f>
        <v>278.08999999999997</v>
      </c>
      <c r="CD6" s="21">
        <f t="shared" si="9"/>
        <v>294.35000000000002</v>
      </c>
      <c r="CE6" s="21">
        <f t="shared" si="9"/>
        <v>221.48</v>
      </c>
      <c r="CF6" s="21">
        <f t="shared" si="9"/>
        <v>226.66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49.55</v>
      </c>
      <c r="CN6" s="21">
        <f t="shared" ref="CN6:CV6" si="10">IF(CN7="",NA(),CN7)</f>
        <v>50</v>
      </c>
      <c r="CO6" s="21">
        <f t="shared" si="10"/>
        <v>49.55</v>
      </c>
      <c r="CP6" s="21">
        <f t="shared" si="10"/>
        <v>48.43</v>
      </c>
      <c r="CQ6" s="21">
        <f t="shared" si="10"/>
        <v>46.19</v>
      </c>
      <c r="CR6" s="21">
        <f t="shared" si="10"/>
        <v>50.14</v>
      </c>
      <c r="CS6" s="21">
        <f t="shared" si="10"/>
        <v>54.83</v>
      </c>
      <c r="CT6" s="21">
        <f t="shared" si="10"/>
        <v>66.53</v>
      </c>
      <c r="CU6" s="21">
        <f t="shared" si="10"/>
        <v>52.35</v>
      </c>
      <c r="CV6" s="21">
        <f t="shared" si="10"/>
        <v>46.25</v>
      </c>
      <c r="CW6" s="20" t="str">
        <f>IF(CW7="","",IF(CW7="-","【-】","【"&amp;SUBSTITUTE(TEXT(CW7,"#,##0.00"),"-","△")&amp;"】"))</f>
        <v>【49.87】</v>
      </c>
      <c r="CX6" s="21">
        <f>IF(CX7="",NA(),CX7)</f>
        <v>90.14</v>
      </c>
      <c r="CY6" s="21">
        <f t="shared" ref="CY6:DG6" si="11">IF(CY7="",NA(),CY7)</f>
        <v>86.83</v>
      </c>
      <c r="CZ6" s="21">
        <f t="shared" si="11"/>
        <v>89.1</v>
      </c>
      <c r="DA6" s="21">
        <f t="shared" si="11"/>
        <v>84.64</v>
      </c>
      <c r="DB6" s="21">
        <f t="shared" si="11"/>
        <v>88.49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325287</v>
      </c>
      <c r="D7" s="23">
        <v>47</v>
      </c>
      <c r="E7" s="23">
        <v>17</v>
      </c>
      <c r="F7" s="23">
        <v>5</v>
      </c>
      <c r="G7" s="23">
        <v>0</v>
      </c>
      <c r="H7" s="23" t="s">
        <v>97</v>
      </c>
      <c r="I7" s="23" t="s">
        <v>98</v>
      </c>
      <c r="J7" s="23" t="s">
        <v>99</v>
      </c>
      <c r="K7" s="23" t="s">
        <v>100</v>
      </c>
      <c r="L7" s="23" t="s">
        <v>101</v>
      </c>
      <c r="M7" s="23" t="s">
        <v>102</v>
      </c>
      <c r="N7" s="24" t="s">
        <v>103</v>
      </c>
      <c r="O7" s="24" t="s">
        <v>104</v>
      </c>
      <c r="P7" s="24">
        <v>5.31</v>
      </c>
      <c r="Q7" s="24">
        <v>96.86</v>
      </c>
      <c r="R7" s="24">
        <v>3848</v>
      </c>
      <c r="S7" s="24">
        <v>13347</v>
      </c>
      <c r="T7" s="24">
        <v>242.82</v>
      </c>
      <c r="U7" s="24">
        <v>54.97</v>
      </c>
      <c r="V7" s="24">
        <v>695</v>
      </c>
      <c r="W7" s="24">
        <v>0.42</v>
      </c>
      <c r="X7" s="24">
        <v>1654.76</v>
      </c>
      <c r="Y7" s="24">
        <v>105.71</v>
      </c>
      <c r="Z7" s="24">
        <v>102.07</v>
      </c>
      <c r="AA7" s="24">
        <v>100.07</v>
      </c>
      <c r="AB7" s="24">
        <v>100.2</v>
      </c>
      <c r="AC7" s="24">
        <v>109.2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225.49</v>
      </c>
      <c r="BG7" s="24">
        <v>197.65</v>
      </c>
      <c r="BH7" s="24">
        <v>177.91</v>
      </c>
      <c r="BI7" s="24">
        <v>186.32</v>
      </c>
      <c r="BJ7" s="24">
        <v>182.71</v>
      </c>
      <c r="BK7" s="24">
        <v>826.83</v>
      </c>
      <c r="BL7" s="24">
        <v>867.83</v>
      </c>
      <c r="BM7" s="24">
        <v>791.76</v>
      </c>
      <c r="BN7" s="24">
        <v>900.82</v>
      </c>
      <c r="BO7" s="24">
        <v>839.21</v>
      </c>
      <c r="BP7" s="24">
        <v>785.1</v>
      </c>
      <c r="BQ7" s="24">
        <v>77.56</v>
      </c>
      <c r="BR7" s="24">
        <v>79.599999999999994</v>
      </c>
      <c r="BS7" s="24">
        <v>74.73</v>
      </c>
      <c r="BT7" s="24">
        <v>99.29</v>
      </c>
      <c r="BU7" s="24">
        <v>89.16</v>
      </c>
      <c r="BV7" s="24">
        <v>57.31</v>
      </c>
      <c r="BW7" s="24">
        <v>57.08</v>
      </c>
      <c r="BX7" s="24">
        <v>56.26</v>
      </c>
      <c r="BY7" s="24">
        <v>52.94</v>
      </c>
      <c r="BZ7" s="24">
        <v>52.05</v>
      </c>
      <c r="CA7" s="24">
        <v>56.93</v>
      </c>
      <c r="CB7" s="24">
        <v>283.2</v>
      </c>
      <c r="CC7" s="24">
        <v>278.08999999999997</v>
      </c>
      <c r="CD7" s="24">
        <v>294.35000000000002</v>
      </c>
      <c r="CE7" s="24">
        <v>221.48</v>
      </c>
      <c r="CF7" s="24">
        <v>226.66</v>
      </c>
      <c r="CG7" s="24">
        <v>273.52</v>
      </c>
      <c r="CH7" s="24">
        <v>274.99</v>
      </c>
      <c r="CI7" s="24">
        <v>282.08999999999997</v>
      </c>
      <c r="CJ7" s="24">
        <v>303.27999999999997</v>
      </c>
      <c r="CK7" s="24">
        <v>301.86</v>
      </c>
      <c r="CL7" s="24">
        <v>271.14999999999998</v>
      </c>
      <c r="CM7" s="24">
        <v>49.55</v>
      </c>
      <c r="CN7" s="24">
        <v>50</v>
      </c>
      <c r="CO7" s="24">
        <v>49.55</v>
      </c>
      <c r="CP7" s="24">
        <v>48.43</v>
      </c>
      <c r="CQ7" s="24">
        <v>46.19</v>
      </c>
      <c r="CR7" s="24">
        <v>50.14</v>
      </c>
      <c r="CS7" s="24">
        <v>54.83</v>
      </c>
      <c r="CT7" s="24">
        <v>66.53</v>
      </c>
      <c r="CU7" s="24">
        <v>52.35</v>
      </c>
      <c r="CV7" s="24">
        <v>46.25</v>
      </c>
      <c r="CW7" s="24">
        <v>49.87</v>
      </c>
      <c r="CX7" s="24">
        <v>90.14</v>
      </c>
      <c r="CY7" s="24">
        <v>86.83</v>
      </c>
      <c r="CZ7" s="24">
        <v>89.1</v>
      </c>
      <c r="DA7" s="24">
        <v>84.64</v>
      </c>
      <c r="DB7" s="24">
        <v>88.49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201909104</cp:lastModifiedBy>
  <cp:lastPrinted>2025-02-27T07:10:24Z</cp:lastPrinted>
  <dcterms:created xsi:type="dcterms:W3CDTF">2025-01-24T07:35:49Z</dcterms:created>
  <dcterms:modified xsi:type="dcterms:W3CDTF">2025-02-27T07:18:55Z</dcterms:modified>
  <cp:category/>
</cp:coreProperties>
</file>