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PC202206002SID\Desktop\070212〆公営企業に係る経営比較分析表（令和５年度決算）の分析等について\提出\"/>
    </mc:Choice>
  </mc:AlternateContent>
  <xr:revisionPtr revIDLastSave="0" documentId="13_ncr:1_{494A6C51-1456-431B-8098-08A837893DBF}" xr6:coauthVersionLast="47" xr6:coauthVersionMax="47" xr10:uidLastSave="{00000000-0000-0000-0000-000000000000}"/>
  <workbookProtection workbookAlgorithmName="SHA-512" workbookHashValue="S1Kj5ARvtg+U3z4Xm2k8pZLxEhSF9J7q9MelIEJtF6NFNlaZR9R3FuzlLTNUaKWqvEolmD/5j0F2lJgulmLzCg==" workbookSaltValue="2dZiM/gVhYc8ERirM3ABTA==" workbookSpinCount="100000" lockStructure="1"/>
  <bookViews>
    <workbookView xWindow="-28920" yWindow="-105"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O6" i="5"/>
  <c r="I10" i="4" s="1"/>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F85" i="4"/>
  <c r="AT10" i="4"/>
  <c r="AL10" i="4"/>
  <c r="P10" i="4"/>
  <c r="B10" i="4"/>
  <c r="BB8" i="4"/>
  <c r="AT8" i="4"/>
  <c r="AL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<sst xmlns="http://schemas.openxmlformats.org/spreadsheetml/2006/main" count="228" uniqueCount="112">
  <si>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</si>
  <si>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</si>
  <si>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</si>
  <si>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</si>
  <si>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</si>
  <si>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</si>
  <si>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</si>
  <si>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</si>
  <si>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</si>
  <si>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</si>
  <si>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</si>
  <si>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</si>
  <si>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</si>
  <si>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</si>
  <si>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</si>
  <si>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</si>
  <si>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</si>
  <si>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</si>
  <si>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</si>
  <si>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</si>
  <si>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</si>
  <si>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</si>
  <si>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</si>
  <si>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</si>
  <si>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</si>
  <si>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</si>
  <si>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</si>
  <si>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</si>
  <si>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</si>
  <si>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</si>
  <si>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</si>
  <si>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</si>
  <si>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</si>
  <si>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</si>
  <si>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</si>
  <si>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</si>
  <si>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</si>
  <si>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</si>
  <si>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</si>
  <si>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</si>
  <si>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</si>
  <si>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</si>
  <si>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</si>
  <si>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</si>
  <si>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</si>
  <si>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</si>
  <si>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</si>
  <si>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</si>
  <si>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</si>
  <si>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</si>
  <si>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</si>
  <si>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</si>
  <si>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</si>
  <si>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</si>
  <si>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</si>
  <si>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</si>
  <si>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</si>
  <si>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</si>
  <si>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</si>
  <si>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</si>
  <si>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</si>
  <si>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</si>
  <si>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</si>
  <si>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</si>
  <si>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</si>
  <si>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</si>
  <si>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</si>
  <si>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</si>
  <si>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</si>
  <si>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</si>
  <si>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</si>
  <si>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</si>
  <si>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</si>
  <si>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</si>
  <si>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</si>
  <si>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</si>
  <si>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</si>
  <si>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</si>
  <si>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</si>
  <si>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</si>
  <si>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</si>
  <si>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</si>
  <si>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</si>
  <si>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</si>
  <si>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</si>
  <si>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</si>
  <si>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</si>
  <si>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</si>
  <si>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</si>
  <si>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</si>
  <si>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</si>
  <si>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</si>
  <si>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</si>
  <si>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</si>
  <si>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</si>
  <si>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</si>
  <si>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</si>
  <si>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</si>
  <si>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</si>
  <si>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</si>
  <si>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</si>
  <si>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</si>
  <si>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</si>
  <si>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</si>
  <si>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</si>
  <si>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</si>
  <si>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</si>
  <si>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</si>
  <si>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</si>
  <si>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①人口集中地域の供用開始もS34～38年からであり、主な施設も取得から60年程度経過しているなど、今後も計画的な老朽施設の更新が必要である。
②簡水統合により管路経年化率も増加した。現在は下水道整備にあわせて管路更新を行っているため、管路の耐震化も含めて老朽管の計画的な更新を行う必要がある。
③計画的な管路更新を進める必要があるが、経営資源等の制約上、現在は管路更新率の平準化は困難な状況にある。</t>
    <rPh sb="117" eb="119">
      <t>カンロ</t>
    </rPh>
    <rPh sb="120" eb="123">
      <t>タイシンカ</t>
    </rPh>
    <rPh sb="124" eb="125">
      <t>フク</t>
    </rPh>
    <rPh sb="127" eb="130">
      <t>ロウキュウカン</t>
    </rPh>
    <rPh sb="131" eb="134">
      <t>ケイカクテキ</t>
    </rPh>
    <rPh sb="135" eb="137">
      <t>コウシン</t>
    </rPh>
    <rPh sb="138" eb="139">
      <t>オコナ</t>
    </rPh>
    <rPh sb="140" eb="142">
      <t>ヒツヨウ</t>
    </rPh>
    <phoneticPr fontId="4"/>
  </si>
  <si>
    <t>水道事業の経営は離島という地理的条件や給水人口の減少等による給水収益や基準内繰入金の減少により厳しい状況にある。
各比率についても簡水統合等の影響により悪化しており、現在は改善に向けた取組を行っている。
耐用年数を経過した施設の更新も必要となっており、維持管理費の削減や適正料金の検討を行いながら、計画的な経営を行う必要がある。</t>
    <rPh sb="30" eb="32">
      <t>キュウスイ</t>
    </rPh>
    <rPh sb="35" eb="38">
      <t>キジュンナイ</t>
    </rPh>
    <rPh sb="38" eb="41">
      <t>クリイレキン</t>
    </rPh>
    <rPh sb="42" eb="44">
      <t>ゲンショウ</t>
    </rPh>
    <rPh sb="135" eb="137">
      <t>テキセイ</t>
    </rPh>
    <rPh sb="137" eb="139">
      <t>リョウキン</t>
    </rPh>
    <rPh sb="140" eb="142">
      <t>ケントウ</t>
    </rPh>
    <phoneticPr fontId="4"/>
  </si>
  <si>
    <t>①経常収支比率はR4の長期前受金の会計処理方法の見直しにより改善したが、給水収益や基準内繰入金の減少、諸経費の増加により減少傾向にある。
②現在は累積欠損金は生じていない。
③H29の簡水統合により流動比率が100％を下回った。近年は起債元金償還額が多額であることにより現金預金残高が減少しており、また、依然として単年度当たりの償還額が料金収入に対して高い水準であるため改善されない状況にある。
④H29の簡水統合により比率が増加した。企業債残高は減少傾向にあるが、依然として旧簡水債の比率が大きい状況にあり、債務残高の減少を図る必要がある。
⑤現在100％を下回っており、今後老朽施設の更新などが増加する状況から、さらに低下することが見込まれる。経営の合理化や適正な料金について検討する必要がある。
⑥H29の簡水統合により増加した。物価上昇の影響により経費が増加傾向にあるため、施設統合などを含めた費用の削減に努める必要がある。
⑦類似団体と比較して高い数値となっているが、今後も適正な施設規模・能力に留意した施設の更新を行っていく必要がある。
⑧有収率が減少傾向にあるため、漏水対策のため老朽施設の更新を進める必要がある。また、空き家における漏水対策等も行う。</t>
    <rPh sb="1" eb="7">
      <t>ケイジョウシュウシヒリツ</t>
    </rPh>
    <rPh sb="11" eb="16">
      <t>チョウキマエウケキン</t>
    </rPh>
    <rPh sb="17" eb="23">
      <t>カイケイショリホウホウ</t>
    </rPh>
    <rPh sb="24" eb="26">
      <t>ミナオ</t>
    </rPh>
    <rPh sb="30" eb="32">
      <t>カイゼン</t>
    </rPh>
    <rPh sb="41" eb="47">
      <t>キジュンナイクリイレキン</t>
    </rPh>
    <rPh sb="92" eb="96">
      <t>カンスイトウゴウ</t>
    </rPh>
    <rPh sb="99" eb="103">
      <t>リュウドウヒリツ</t>
    </rPh>
    <rPh sb="114" eb="116">
      <t>キンネン</t>
    </rPh>
    <rPh sb="117" eb="124">
      <t>キサイガンキンショウカンガク</t>
    </rPh>
    <rPh sb="125" eb="127">
      <t>タガク</t>
    </rPh>
    <rPh sb="135" eb="141">
      <t>ゲンキンヨキンザンダカ</t>
    </rPh>
    <rPh sb="142" eb="144">
      <t>ゲンショウ</t>
    </rPh>
    <rPh sb="157" eb="161">
      <t>タンネンドア</t>
    </rPh>
    <rPh sb="185" eb="187">
      <t>カイゼン</t>
    </rPh>
    <rPh sb="191" eb="193">
      <t>ジョウキョウ</t>
    </rPh>
    <rPh sb="273" eb="275">
      <t>ゲンザイ</t>
    </rPh>
    <rPh sb="280" eb="282">
      <t>シタマワ</t>
    </rPh>
    <rPh sb="287" eb="289">
      <t>コンゴ</t>
    </rPh>
    <rPh sb="289" eb="293">
      <t>ロウキュウシセツ</t>
    </rPh>
    <rPh sb="294" eb="296">
      <t>コウシン</t>
    </rPh>
    <rPh sb="299" eb="301">
      <t>ゾウカ</t>
    </rPh>
    <rPh sb="303" eb="305">
      <t>ジョウキョウ</t>
    </rPh>
    <rPh sb="311" eb="313">
      <t>テイカ</t>
    </rPh>
    <rPh sb="318" eb="320">
      <t>ミコ</t>
    </rPh>
    <rPh sb="324" eb="326">
      <t>ケイエイ</t>
    </rPh>
    <rPh sb="327" eb="330">
      <t>ゴウリカ</t>
    </rPh>
    <rPh sb="331" eb="333">
      <t>テキセイ</t>
    </rPh>
    <rPh sb="334" eb="336">
      <t>リョウキン</t>
    </rPh>
    <rPh sb="340" eb="342">
      <t>ケントウ</t>
    </rPh>
    <rPh sb="344" eb="346">
      <t>ヒツヨウ</t>
    </rPh>
    <rPh sb="363" eb="365">
      <t>ゾウカ</t>
    </rPh>
    <rPh sb="368" eb="372">
      <t>ブッカジョウショウ</t>
    </rPh>
    <rPh sb="373" eb="375">
      <t>エイキョウ</t>
    </rPh>
    <rPh sb="381" eb="385">
      <t>ゾウカケイコウ</t>
    </rPh>
    <rPh sb="391" eb="395">
      <t>シセツトウゴウ</t>
    </rPh>
    <rPh sb="398" eb="399">
      <t>フク</t>
    </rPh>
    <rPh sb="442" eb="444">
      <t>テキセイ</t>
    </rPh>
    <rPh sb="450" eb="452">
      <t>ノウリョク</t>
    </rPh>
    <rPh sb="490" eb="494">
      <t>ロウスイタイサク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</si>
</sst>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0.59</c:v>
                </c:pt>
                <c:pt idx="1">
                  <c:v>0.34</c:v>
                </c:pt>
                <c:pt idx="2">
                  <c:v>0.15</c:v>
                </c:pt>
                <c:pt idx="3">
                  <c:v>0.18</c:v>
                </c:pt>
                <c:pt idx="4">
                  <c:v>0.41</c:v>
                </c:pt>
              </c:numCache>
            </c:numRef>
          </c:val>
          <c:extLst>
            <c:ext xmlns:c16="http://schemas.microsoft.com/office/drawing/2014/chart" uri="{C3380CC4-5D6E-409C-BE32-E72D297353CC}">
              <c16:uniqueId val="{00000000-00EB-4029-AB14-5D08718261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00EB-4029-AB14-5D08718261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104.79</c:v>
                </c:pt>
                <c:pt idx="1">
                  <c:v>108.15</c:v>
                </c:pt>
                <c:pt idx="2">
                  <c:v>100.99</c:v>
                </c:pt>
                <c:pt idx="3">
                  <c:v>119.25</c:v>
                </c:pt>
                <c:pt idx="4">
                  <c:v>112.01</c:v>
                </c:pt>
              </c:numCache>
            </c:numRef>
          </c:val>
          <c:extLst>
            <c:ext xmlns:c16="http://schemas.microsoft.com/office/drawing/2014/chart" uri="{C3380CC4-5D6E-409C-BE32-E72D297353CC}">
              <c16:uniqueId val="{00000000-F403-4D64-A36D-BAAB162521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F403-4D64-A36D-BAAB162521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38.229999999999997</c:v>
                </c:pt>
                <c:pt idx="1">
                  <c:v>39.630000000000003</c:v>
                </c:pt>
                <c:pt idx="2">
                  <c:v>41.96</c:v>
                </c:pt>
                <c:pt idx="3">
                  <c:v>43.99</c:v>
                </c:pt>
                <c:pt idx="4">
                  <c:v>46.49</c:v>
                </c:pt>
              </c:numCache>
            </c:numRef>
          </c:val>
          <c:extLst>
            <c:ext xmlns:c16="http://schemas.microsoft.com/office/drawing/2014/chart" uri="{C3380CC4-5D6E-409C-BE32-E72D297353CC}">
              <c16:uniqueId val="{00000000-B3BE-4372-81CD-E124544FFE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B3BE-4372-81CD-E124544FFE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15.21</c:v>
                </c:pt>
                <c:pt idx="1">
                  <c:v>15.29</c:v>
                </c:pt>
                <c:pt idx="2">
                  <c:v>16.350000000000001</c:v>
                </c:pt>
                <c:pt idx="3">
                  <c:v>17.21</c:v>
                </c:pt>
                <c:pt idx="4">
                  <c:v>19.260000000000002</c:v>
                </c:pt>
              </c:numCache>
            </c:numRef>
          </c:val>
          <c:extLst>
            <c:ext xmlns:c16="http://schemas.microsoft.com/office/drawing/2014/chart" uri="{C3380CC4-5D6E-409C-BE32-E72D297353CC}">
              <c16:uniqueId val="{00000000-FF73-448B-ACC3-9B1A6BC005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FF73-448B-ACC3-9B1A6BC005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B7-4BCD-8DC8-3EEA7CBFDE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96B7-4BCD-8DC8-3EEA7CBFDE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85.29</c:v>
                </c:pt>
                <c:pt idx="1">
                  <c:v>74.84</c:v>
                </c:pt>
                <c:pt idx="2">
                  <c:v>89.52</c:v>
                </c:pt>
                <c:pt idx="3">
                  <c:v>88.2</c:v>
                </c:pt>
                <c:pt idx="4">
                  <c:v>76.150000000000006</c:v>
                </c:pt>
              </c:numCache>
            </c:numRef>
          </c:val>
          <c:extLst>
            <c:ext xmlns:c16="http://schemas.microsoft.com/office/drawing/2014/chart" uri="{C3380CC4-5D6E-409C-BE32-E72D297353CC}">
              <c16:uniqueId val="{00000000-6789-43F0-8DBB-B0CCD4149D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6789-43F0-8DBB-B0CCD4149D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728.59</c:v>
                </c:pt>
                <c:pt idx="1">
                  <c:v>691.62</c:v>
                </c:pt>
                <c:pt idx="2">
                  <c:v>690.95</c:v>
                </c:pt>
                <c:pt idx="3">
                  <c:v>659.8</c:v>
                </c:pt>
                <c:pt idx="4">
                  <c:v>612.17999999999995</c:v>
                </c:pt>
              </c:numCache>
            </c:numRef>
          </c:val>
          <c:extLst>
            <c:ext xmlns:c16="http://schemas.microsoft.com/office/drawing/2014/chart" uri="{C3380CC4-5D6E-409C-BE32-E72D297353CC}">
              <c16:uniqueId val="{00000000-81EA-4DA8-BB52-6353AC14EA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81EA-4DA8-BB52-6353AC14EA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94.78</c:v>
                </c:pt>
                <c:pt idx="1">
                  <c:v>98.86</c:v>
                </c:pt>
                <c:pt idx="2">
                  <c:v>90.68</c:v>
                </c:pt>
                <c:pt idx="3">
                  <c:v>113.23</c:v>
                </c:pt>
                <c:pt idx="4">
                  <c:v>98.22</c:v>
                </c:pt>
              </c:numCache>
            </c:numRef>
          </c:val>
          <c:extLst>
            <c:ext xmlns:c16="http://schemas.microsoft.com/office/drawing/2014/chart" uri="{C3380CC4-5D6E-409C-BE32-E72D297353CC}">
              <c16:uniqueId val="{00000000-05AF-4F3F-90C7-C47B4BBEAD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05AF-4F3F-90C7-C47B4BBEAD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278.45</c:v>
                </c:pt>
                <c:pt idx="1">
                  <c:v>264.60000000000002</c:v>
                </c:pt>
                <c:pt idx="2">
                  <c:v>287.20999999999998</c:v>
                </c:pt>
                <c:pt idx="3">
                  <c:v>229.8</c:v>
                </c:pt>
                <c:pt idx="4">
                  <c:v>266.51</c:v>
                </c:pt>
              </c:numCache>
            </c:numRef>
          </c:val>
          <c:extLst>
            <c:ext xmlns:c16="http://schemas.microsoft.com/office/drawing/2014/chart" uri="{C3380CC4-5D6E-409C-BE32-E72D297353CC}">
              <c16:uniqueId val="{00000000-9372-4292-9DB5-65A6E8473B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9372-4292-9DB5-65A6E8473B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60.93</c:v>
                </c:pt>
                <c:pt idx="1">
                  <c:v>61.29</c:v>
                </c:pt>
                <c:pt idx="2">
                  <c:v>59.72</c:v>
                </c:pt>
                <c:pt idx="3">
                  <c:v>58.89</c:v>
                </c:pt>
                <c:pt idx="4">
                  <c:v>59.17</c:v>
                </c:pt>
              </c:numCache>
            </c:numRef>
          </c:val>
          <c:extLst>
            <c:ext xmlns:c16="http://schemas.microsoft.com/office/drawing/2014/chart" uri="{C3380CC4-5D6E-409C-BE32-E72D297353CC}">
              <c16:uniqueId val="{00000000-FB10-488D-8BAD-4F6C1130D8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FB10-488D-8BAD-4F6C1130D8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80.34</c:v>
                </c:pt>
                <c:pt idx="1">
                  <c:v>81.03</c:v>
                </c:pt>
                <c:pt idx="2">
                  <c:v>79.77</c:v>
                </c:pt>
                <c:pt idx="3">
                  <c:v>79.650000000000006</c:v>
                </c:pt>
                <c:pt idx="4">
                  <c:v>77.98</c:v>
                </c:pt>
              </c:numCache>
            </c:numRef>
          </c:val>
          <c:extLst>
            <c:ext xmlns:c16="http://schemas.microsoft.com/office/drawing/2014/chart" uri="{C3380CC4-5D6E-409C-BE32-E72D297353CC}">
              <c16:uniqueId val="{00000000-3991-4DE5-A6B7-39AF36CDE3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3991-4DE5-A6B7-39AF36CDE3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3"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島根県　隠岐の島町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13347</v>
      </c>
      <c r="AM8" s="58"/>
      <c r="AN8" s="58"/>
      <c r="AO8" s="58"/>
      <c r="AP8" s="58"/>
      <c r="AQ8" s="58"/>
      <c r="AR8" s="58"/>
      <c r="AS8" s="58"/>
      <c r="AT8" s="55">
        <f>データ!$S$6</f>
        <v>242.82</v>
      </c>
      <c r="AU8" s="56"/>
      <c r="AV8" s="56"/>
      <c r="AW8" s="56"/>
      <c r="AX8" s="56"/>
      <c r="AY8" s="56"/>
      <c r="AZ8" s="56"/>
      <c r="BA8" s="56"/>
      <c r="BB8" s="45">
        <f>データ!$T$6</f>
        <v>54.97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57.87</v>
      </c>
      <c r="J10" s="56"/>
      <c r="K10" s="56"/>
      <c r="L10" s="56"/>
      <c r="M10" s="56"/>
      <c r="N10" s="56"/>
      <c r="O10" s="57"/>
      <c r="P10" s="45">
        <f>データ!$P$6</f>
        <v>99.91</v>
      </c>
      <c r="Q10" s="45"/>
      <c r="R10" s="45"/>
      <c r="S10" s="45"/>
      <c r="T10" s="45"/>
      <c r="U10" s="45"/>
      <c r="V10" s="45"/>
      <c r="W10" s="58">
        <f>データ!$Q$6</f>
        <v>4766</v>
      </c>
      <c r="X10" s="58"/>
      <c r="Y10" s="58"/>
      <c r="Z10" s="58"/>
      <c r="AA10" s="58"/>
      <c r="AB10" s="58"/>
      <c r="AC10" s="58"/>
      <c r="AD10" s="2"/>
      <c r="AE10" s="2"/>
      <c r="AF10" s="2"/>
      <c r="AG10" s="2"/>
      <c r="AH10" s="2"/>
      <c r="AI10" s="2"/>
      <c r="AJ10" s="2"/>
      <c r="AK10" s="2"/>
      <c r="AL10" s="58">
        <f>データ!$U$6</f>
        <v>13191</v>
      </c>
      <c r="AM10" s="58"/>
      <c r="AN10" s="58"/>
      <c r="AO10" s="58"/>
      <c r="AP10" s="58"/>
      <c r="AQ10" s="58"/>
      <c r="AR10" s="58"/>
      <c r="AS10" s="58"/>
      <c r="AT10" s="55">
        <f>データ!$V$6</f>
        <v>31.78</v>
      </c>
      <c r="AU10" s="56"/>
      <c r="AV10" s="56"/>
      <c r="AW10" s="56"/>
      <c r="AX10" s="56"/>
      <c r="AY10" s="56"/>
      <c r="AZ10" s="56"/>
      <c r="BA10" s="56"/>
      <c r="BB10" s="45">
        <f>データ!$W$6</f>
        <v>415.07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109</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110</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cT6mC5UNQ3BUUd5n4rC+V5JFQYKRtAFLSKzQ0fq4Lyng7Xqcjt0yY8PniCXvjamEKdpJBOx25mkDdynFzOQjQ==" saltValue="ipJ97nRpgIEkev+CneQx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325287</v>
      </c>
      <c r="D6" s="20">
        <f t="shared" si="3"/>
        <v>46</v>
      </c>
      <c r="E6" s="20">
        <f t="shared" si="3"/>
        <v>1</v>
      </c>
      <c r="F6" s="20">
        <f t="shared" si="3"/>
        <v>0</v>
      </c>
      <c r="G6" s="20">
        <f t="shared" si="3"/>
        <v>1</v>
      </c>
      <c r="H6" s="20" t="str">
        <f t="shared" si="3"/>
        <v>島根県　隠岐の島町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57.87</v>
      </c>
      <c r="P6" s="21">
        <f t="shared" si="3"/>
        <v>99.91</v>
      </c>
      <c r="Q6" s="21">
        <f t="shared" si="3"/>
        <v>4766</v>
      </c>
      <c r="R6" s="21">
        <f t="shared" si="3"/>
        <v>13347</v>
      </c>
      <c r="S6" s="21">
        <f t="shared" si="3"/>
        <v>242.82</v>
      </c>
      <c r="T6" s="21">
        <f t="shared" si="3"/>
        <v>54.97</v>
      </c>
      <c r="U6" s="21">
        <f t="shared" si="3"/>
        <v>13191</v>
      </c>
      <c r="V6" s="21">
        <f t="shared" si="3"/>
        <v>31.78</v>
      </c>
      <c r="W6" s="21">
        <f t="shared" si="3"/>
        <v>415.07</v>
      </c>
      <c r="X6" s="22">
        <f>IF(X7="",NA(),X7)</f>
        <v>104.79</v>
      </c>
      <c r="Y6" s="22">
        <f t="shared" ref="Y6:AG6" si="4">IF(Y7="",NA(),Y7)</f>
        <v>108.15</v>
      </c>
      <c r="Z6" s="22">
        <f t="shared" si="4"/>
        <v>100.99</v>
      </c>
      <c r="AA6" s="22">
        <f t="shared" si="4"/>
        <v>119.25</v>
      </c>
      <c r="AB6" s="22">
        <f t="shared" si="4"/>
        <v>112.01</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85.29</v>
      </c>
      <c r="AU6" s="22">
        <f t="shared" ref="AU6:BC6" si="6">IF(AU7="",NA(),AU7)</f>
        <v>74.84</v>
      </c>
      <c r="AV6" s="22">
        <f t="shared" si="6"/>
        <v>89.52</v>
      </c>
      <c r="AW6" s="22">
        <f t="shared" si="6"/>
        <v>88.2</v>
      </c>
      <c r="AX6" s="22">
        <f t="shared" si="6"/>
        <v>76.150000000000006</v>
      </c>
      <c r="AY6" s="22">
        <f t="shared" si="6"/>
        <v>362.93</v>
      </c>
      <c r="AZ6" s="22">
        <f t="shared" si="6"/>
        <v>371.81</v>
      </c>
      <c r="BA6" s="22">
        <f t="shared" si="6"/>
        <v>384.23</v>
      </c>
      <c r="BB6" s="22">
        <f t="shared" si="6"/>
        <v>364.3</v>
      </c>
      <c r="BC6" s="22">
        <f t="shared" si="6"/>
        <v>378.87</v>
      </c>
      <c r="BD6" s="21" t="str">
        <f>IF(BD7="","",IF(BD7="-","【-】","【"&amp;SUBSTITUTE(TEXT(BD7,"#,##0.00"),"-","△")&amp;"】"))</f>
        <v>【243.36】</v>
      </c>
      <c r="BE6" s="22">
        <f>IF(BE7="",NA(),BE7)</f>
        <v>728.59</v>
      </c>
      <c r="BF6" s="22">
        <f t="shared" ref="BF6:BN6" si="7">IF(BF7="",NA(),BF7)</f>
        <v>691.62</v>
      </c>
      <c r="BG6" s="22">
        <f t="shared" si="7"/>
        <v>690.95</v>
      </c>
      <c r="BH6" s="22">
        <f t="shared" si="7"/>
        <v>659.8</v>
      </c>
      <c r="BI6" s="22">
        <f t="shared" si="7"/>
        <v>612.17999999999995</v>
      </c>
      <c r="BJ6" s="22">
        <f t="shared" si="7"/>
        <v>439.05</v>
      </c>
      <c r="BK6" s="22">
        <f t="shared" si="7"/>
        <v>465.85</v>
      </c>
      <c r="BL6" s="22">
        <f t="shared" si="7"/>
        <v>439.43</v>
      </c>
      <c r="BM6" s="22">
        <f t="shared" si="7"/>
        <v>438.41</v>
      </c>
      <c r="BN6" s="22">
        <f t="shared" si="7"/>
        <v>430.23</v>
      </c>
      <c r="BO6" s="21" t="str">
        <f>IF(BO7="","",IF(BO7="-","【-】","【"&amp;SUBSTITUTE(TEXT(BO7,"#,##0.00"),"-","△")&amp;"】"))</f>
        <v>【265.93】</v>
      </c>
      <c r="BP6" s="22">
        <f>IF(BP7="",NA(),BP7)</f>
        <v>94.78</v>
      </c>
      <c r="BQ6" s="22">
        <f t="shared" ref="BQ6:BY6" si="8">IF(BQ7="",NA(),BQ7)</f>
        <v>98.86</v>
      </c>
      <c r="BR6" s="22">
        <f t="shared" si="8"/>
        <v>90.68</v>
      </c>
      <c r="BS6" s="22">
        <f t="shared" si="8"/>
        <v>113.23</v>
      </c>
      <c r="BT6" s="22">
        <f t="shared" si="8"/>
        <v>98.22</v>
      </c>
      <c r="BU6" s="22">
        <f t="shared" si="8"/>
        <v>95.26</v>
      </c>
      <c r="BV6" s="22">
        <f t="shared" si="8"/>
        <v>92.39</v>
      </c>
      <c r="BW6" s="22">
        <f t="shared" si="8"/>
        <v>94.41</v>
      </c>
      <c r="BX6" s="22">
        <f t="shared" si="8"/>
        <v>90.96</v>
      </c>
      <c r="BY6" s="22">
        <f t="shared" si="8"/>
        <v>90.66</v>
      </c>
      <c r="BZ6" s="21" t="str">
        <f>IF(BZ7="","",IF(BZ7="-","【-】","【"&amp;SUBSTITUTE(TEXT(BZ7,"#,##0.00"),"-","△")&amp;"】"))</f>
        <v>【97.82】</v>
      </c>
      <c r="CA6" s="22">
        <f>IF(CA7="",NA(),CA7)</f>
        <v>278.45</v>
      </c>
      <c r="CB6" s="22">
        <f t="shared" ref="CB6:CJ6" si="9">IF(CB7="",NA(),CB7)</f>
        <v>264.60000000000002</v>
      </c>
      <c r="CC6" s="22">
        <f t="shared" si="9"/>
        <v>287.20999999999998</v>
      </c>
      <c r="CD6" s="22">
        <f t="shared" si="9"/>
        <v>229.8</v>
      </c>
      <c r="CE6" s="22">
        <f t="shared" si="9"/>
        <v>266.51</v>
      </c>
      <c r="CF6" s="22">
        <f t="shared" si="9"/>
        <v>192.82</v>
      </c>
      <c r="CG6" s="22">
        <f t="shared" si="9"/>
        <v>192.98</v>
      </c>
      <c r="CH6" s="22">
        <f t="shared" si="9"/>
        <v>192.13</v>
      </c>
      <c r="CI6" s="22">
        <f t="shared" si="9"/>
        <v>197.04</v>
      </c>
      <c r="CJ6" s="22">
        <f t="shared" si="9"/>
        <v>199.33</v>
      </c>
      <c r="CK6" s="21" t="str">
        <f>IF(CK7="","",IF(CK7="-","【-】","【"&amp;SUBSTITUTE(TEXT(CK7,"#,##0.00"),"-","△")&amp;"】"))</f>
        <v>【177.56】</v>
      </c>
      <c r="CL6" s="22">
        <f>IF(CL7="",NA(),CL7)</f>
        <v>60.93</v>
      </c>
      <c r="CM6" s="22">
        <f t="shared" ref="CM6:CU6" si="10">IF(CM7="",NA(),CM7)</f>
        <v>61.29</v>
      </c>
      <c r="CN6" s="22">
        <f t="shared" si="10"/>
        <v>59.72</v>
      </c>
      <c r="CO6" s="22">
        <f t="shared" si="10"/>
        <v>58.89</v>
      </c>
      <c r="CP6" s="22">
        <f t="shared" si="10"/>
        <v>59.17</v>
      </c>
      <c r="CQ6" s="22">
        <f t="shared" si="10"/>
        <v>54.05</v>
      </c>
      <c r="CR6" s="22">
        <f t="shared" si="10"/>
        <v>54.43</v>
      </c>
      <c r="CS6" s="22">
        <f t="shared" si="10"/>
        <v>53.87</v>
      </c>
      <c r="CT6" s="22">
        <f t="shared" si="10"/>
        <v>54.49</v>
      </c>
      <c r="CU6" s="22">
        <f t="shared" si="10"/>
        <v>54.8</v>
      </c>
      <c r="CV6" s="21" t="str">
        <f>IF(CV7="","",IF(CV7="-","【-】","【"&amp;SUBSTITUTE(TEXT(CV7,"#,##0.00"),"-","△")&amp;"】"))</f>
        <v>【59.81】</v>
      </c>
      <c r="CW6" s="22">
        <f>IF(CW7="",NA(),CW7)</f>
        <v>80.34</v>
      </c>
      <c r="CX6" s="22">
        <f t="shared" ref="CX6:DF6" si="11">IF(CX7="",NA(),CX7)</f>
        <v>81.03</v>
      </c>
      <c r="CY6" s="22">
        <f t="shared" si="11"/>
        <v>79.77</v>
      </c>
      <c r="CZ6" s="22">
        <f t="shared" si="11"/>
        <v>79.650000000000006</v>
      </c>
      <c r="DA6" s="22">
        <f t="shared" si="11"/>
        <v>77.98</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38.229999999999997</v>
      </c>
      <c r="DI6" s="22">
        <f t="shared" ref="DI6:DQ6" si="12">IF(DI7="",NA(),DI7)</f>
        <v>39.630000000000003</v>
      </c>
      <c r="DJ6" s="22">
        <f t="shared" si="12"/>
        <v>41.96</v>
      </c>
      <c r="DK6" s="22">
        <f t="shared" si="12"/>
        <v>43.99</v>
      </c>
      <c r="DL6" s="22">
        <f t="shared" si="12"/>
        <v>46.49</v>
      </c>
      <c r="DM6" s="22">
        <f t="shared" si="12"/>
        <v>49.12</v>
      </c>
      <c r="DN6" s="22">
        <f t="shared" si="12"/>
        <v>49.39</v>
      </c>
      <c r="DO6" s="22">
        <f t="shared" si="12"/>
        <v>50.75</v>
      </c>
      <c r="DP6" s="22">
        <f t="shared" si="12"/>
        <v>51.72</v>
      </c>
      <c r="DQ6" s="22">
        <f t="shared" si="12"/>
        <v>52.27</v>
      </c>
      <c r="DR6" s="21" t="str">
        <f>IF(DR7="","",IF(DR7="-","【-】","【"&amp;SUBSTITUTE(TEXT(DR7,"#,##0.00"),"-","△")&amp;"】"))</f>
        <v>【52.02】</v>
      </c>
      <c r="DS6" s="22">
        <f>IF(DS7="",NA(),DS7)</f>
        <v>15.21</v>
      </c>
      <c r="DT6" s="22">
        <f t="shared" ref="DT6:EB6" si="13">IF(DT7="",NA(),DT7)</f>
        <v>15.29</v>
      </c>
      <c r="DU6" s="22">
        <f t="shared" si="13"/>
        <v>16.350000000000001</v>
      </c>
      <c r="DV6" s="22">
        <f t="shared" si="13"/>
        <v>17.21</v>
      </c>
      <c r="DW6" s="22">
        <f t="shared" si="13"/>
        <v>19.260000000000002</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0.59</v>
      </c>
      <c r="EE6" s="22">
        <f t="shared" ref="EE6:EM6" si="14">IF(EE7="",NA(),EE7)</f>
        <v>0.34</v>
      </c>
      <c r="EF6" s="22">
        <f t="shared" si="14"/>
        <v>0.15</v>
      </c>
      <c r="EG6" s="22">
        <f t="shared" si="14"/>
        <v>0.18</v>
      </c>
      <c r="EH6" s="22">
        <f t="shared" si="14"/>
        <v>0.41</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325287</v>
      </c>
      <c r="D7" s="24">
        <v>46</v>
      </c>
      <c r="E7" s="24">
        <v>1</v>
      </c>
      <c r="F7" s="24">
        <v>0</v>
      </c>
      <c r="G7" s="24">
        <v>1</v>
      </c>
      <c r="H7" s="24" t="s">
        <v>93</v>
      </c>
      <c r="I7" s="24" t="s">
        <v>94</v>
      </c>
      <c r="J7" s="24" t="s">
        <v>95</v>
      </c>
      <c r="K7" s="24" t="s">
        <v>96</v>
      </c>
      <c r="L7" s="24" t="s">
        <v>97</v>
      </c>
      <c r="M7" s="24" t="s">
        <v>98</v>
      </c>
      <c r="N7" s="25" t="s">
        <v>99</v>
      </c>
      <c r="O7" s="25">
        <v>57.87</v>
      </c>
      <c r="P7" s="25">
        <v>99.91</v>
      </c>
      <c r="Q7" s="25">
        <v>4766</v>
      </c>
      <c r="R7" s="25">
        <v>13347</v>
      </c>
      <c r="S7" s="25">
        <v>242.82</v>
      </c>
      <c r="T7" s="25">
        <v>54.97</v>
      </c>
      <c r="U7" s="25">
        <v>13191</v>
      </c>
      <c r="V7" s="25">
        <v>31.78</v>
      </c>
      <c r="W7" s="25">
        <v>415.07</v>
      </c>
      <c r="X7" s="25">
        <v>104.79</v>
      </c>
      <c r="Y7" s="25">
        <v>108.15</v>
      </c>
      <c r="Z7" s="25">
        <v>100.99</v>
      </c>
      <c r="AA7" s="25">
        <v>119.25</v>
      </c>
      <c r="AB7" s="25">
        <v>112.01</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85.29</v>
      </c>
      <c r="AU7" s="25">
        <v>74.84</v>
      </c>
      <c r="AV7" s="25">
        <v>89.52</v>
      </c>
      <c r="AW7" s="25">
        <v>88.2</v>
      </c>
      <c r="AX7" s="25">
        <v>76.150000000000006</v>
      </c>
      <c r="AY7" s="25">
        <v>362.93</v>
      </c>
      <c r="AZ7" s="25">
        <v>371.81</v>
      </c>
      <c r="BA7" s="25">
        <v>384.23</v>
      </c>
      <c r="BB7" s="25">
        <v>364.3</v>
      </c>
      <c r="BC7" s="25">
        <v>378.87</v>
      </c>
      <c r="BD7" s="25">
        <v>243.36</v>
      </c>
      <c r="BE7" s="25">
        <v>728.59</v>
      </c>
      <c r="BF7" s="25">
        <v>691.62</v>
      </c>
      <c r="BG7" s="25">
        <v>690.95</v>
      </c>
      <c r="BH7" s="25">
        <v>659.8</v>
      </c>
      <c r="BI7" s="25">
        <v>612.17999999999995</v>
      </c>
      <c r="BJ7" s="25">
        <v>439.05</v>
      </c>
      <c r="BK7" s="25">
        <v>465.85</v>
      </c>
      <c r="BL7" s="25">
        <v>439.43</v>
      </c>
      <c r="BM7" s="25">
        <v>438.41</v>
      </c>
      <c r="BN7" s="25">
        <v>430.23</v>
      </c>
      <c r="BO7" s="25">
        <v>265.93</v>
      </c>
      <c r="BP7" s="25">
        <v>94.78</v>
      </c>
      <c r="BQ7" s="25">
        <v>98.86</v>
      </c>
      <c r="BR7" s="25">
        <v>90.68</v>
      </c>
      <c r="BS7" s="25">
        <v>113.23</v>
      </c>
      <c r="BT7" s="25">
        <v>98.22</v>
      </c>
      <c r="BU7" s="25">
        <v>95.26</v>
      </c>
      <c r="BV7" s="25">
        <v>92.39</v>
      </c>
      <c r="BW7" s="25">
        <v>94.41</v>
      </c>
      <c r="BX7" s="25">
        <v>90.96</v>
      </c>
      <c r="BY7" s="25">
        <v>90.66</v>
      </c>
      <c r="BZ7" s="25">
        <v>97.82</v>
      </c>
      <c r="CA7" s="25">
        <v>278.45</v>
      </c>
      <c r="CB7" s="25">
        <v>264.60000000000002</v>
      </c>
      <c r="CC7" s="25">
        <v>287.20999999999998</v>
      </c>
      <c r="CD7" s="25">
        <v>229.8</v>
      </c>
      <c r="CE7" s="25">
        <v>266.51</v>
      </c>
      <c r="CF7" s="25">
        <v>192.82</v>
      </c>
      <c r="CG7" s="25">
        <v>192.98</v>
      </c>
      <c r="CH7" s="25">
        <v>192.13</v>
      </c>
      <c r="CI7" s="25">
        <v>197.04</v>
      </c>
      <c r="CJ7" s="25">
        <v>199.33</v>
      </c>
      <c r="CK7" s="25">
        <v>177.56</v>
      </c>
      <c r="CL7" s="25">
        <v>60.93</v>
      </c>
      <c r="CM7" s="25">
        <v>61.29</v>
      </c>
      <c r="CN7" s="25">
        <v>59.72</v>
      </c>
      <c r="CO7" s="25">
        <v>58.89</v>
      </c>
      <c r="CP7" s="25">
        <v>59.17</v>
      </c>
      <c r="CQ7" s="25">
        <v>54.05</v>
      </c>
      <c r="CR7" s="25">
        <v>54.43</v>
      </c>
      <c r="CS7" s="25">
        <v>53.87</v>
      </c>
      <c r="CT7" s="25">
        <v>54.49</v>
      </c>
      <c r="CU7" s="25">
        <v>54.8</v>
      </c>
      <c r="CV7" s="25">
        <v>59.81</v>
      </c>
      <c r="CW7" s="25">
        <v>80.34</v>
      </c>
      <c r="CX7" s="25">
        <v>81.03</v>
      </c>
      <c r="CY7" s="25">
        <v>79.77</v>
      </c>
      <c r="CZ7" s="25">
        <v>79.650000000000006</v>
      </c>
      <c r="DA7" s="25">
        <v>77.98</v>
      </c>
      <c r="DB7" s="25">
        <v>80.510000000000005</v>
      </c>
      <c r="DC7" s="25">
        <v>79.44</v>
      </c>
      <c r="DD7" s="25">
        <v>79.489999999999995</v>
      </c>
      <c r="DE7" s="25">
        <v>78.8</v>
      </c>
      <c r="DF7" s="25">
        <v>77.98</v>
      </c>
      <c r="DG7" s="25">
        <v>89.42</v>
      </c>
      <c r="DH7" s="25">
        <v>38.229999999999997</v>
      </c>
      <c r="DI7" s="25">
        <v>39.630000000000003</v>
      </c>
      <c r="DJ7" s="25">
        <v>41.96</v>
      </c>
      <c r="DK7" s="25">
        <v>43.99</v>
      </c>
      <c r="DL7" s="25">
        <v>46.49</v>
      </c>
      <c r="DM7" s="25">
        <v>49.12</v>
      </c>
      <c r="DN7" s="25">
        <v>49.39</v>
      </c>
      <c r="DO7" s="25">
        <v>50.75</v>
      </c>
      <c r="DP7" s="25">
        <v>51.72</v>
      </c>
      <c r="DQ7" s="25">
        <v>52.27</v>
      </c>
      <c r="DR7" s="25">
        <v>52.02</v>
      </c>
      <c r="DS7" s="25">
        <v>15.21</v>
      </c>
      <c r="DT7" s="25">
        <v>15.29</v>
      </c>
      <c r="DU7" s="25">
        <v>16.350000000000001</v>
      </c>
      <c r="DV7" s="25">
        <v>17.21</v>
      </c>
      <c r="DW7" s="25">
        <v>19.260000000000002</v>
      </c>
      <c r="DX7" s="25">
        <v>16.760000000000002</v>
      </c>
      <c r="DY7" s="25">
        <v>18.57</v>
      </c>
      <c r="DZ7" s="25">
        <v>21.14</v>
      </c>
      <c r="EA7" s="25">
        <v>22.12</v>
      </c>
      <c r="EB7" s="25">
        <v>25.67</v>
      </c>
      <c r="EC7" s="25">
        <v>25.37</v>
      </c>
      <c r="ED7" s="25">
        <v>0.59</v>
      </c>
      <c r="EE7" s="25">
        <v>0.34</v>
      </c>
      <c r="EF7" s="25">
        <v>0.15</v>
      </c>
      <c r="EG7" s="25">
        <v>0.18</v>
      </c>
      <c r="EH7" s="25">
        <v>0.41</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PC202206002SID</cp:lastModifiedBy>
  <cp:lastPrinted>2025-02-12T03:38:30Z</cp:lastPrinted>
  <dcterms:created xsi:type="dcterms:W3CDTF">2025-01-24T06:53:15Z</dcterms:created>
  <dcterms:modified xsi:type="dcterms:W3CDTF">2025-02-12T03:45:42Z</dcterms:modified>
  <cp:category/>
</cp:coreProperties>
</file>