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nns-sv\環境整備課1\◆◆下水道関係綴り◆◆\公営企業に係る経営比較分析表\R6\"/>
    </mc:Choice>
  </mc:AlternateContent>
  <xr:revisionPtr revIDLastSave="0" documentId="8_{EE7B27D4-B29E-4DF5-ACFA-D7DDEC8DBA8C}" xr6:coauthVersionLast="47" xr6:coauthVersionMax="47" xr10:uidLastSave="{00000000-0000-0000-0000-000000000000}"/>
  <workbookProtection workbookAlgorithmName="SHA-512" workbookHashValue="pmFK1wMb6qjjqusQbdobK6gNmlkIukdT9y28ltRGCd7KAOjsZh8B22w42QOp7CRrhdI5baZeJhiamG8Cl4bo/g==" workbookSaltValue="KtgJRZ8Bz683vAm+E7qw7g==" workbookSpinCount="100000" lockStructure="1"/>
  <bookViews>
    <workbookView xWindow="1680" yWindow="600" windowWidth="20010" windowHeight="1332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L10" i="4"/>
  <c r="AL8" i="4"/>
  <c r="I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<sst xmlns="http://schemas.openxmlformats.org/spreadsheetml/2006/main" count="247" uniqueCount="119">
  <si>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</si>
  <si>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</si>
  <si>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</si>
  <si>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</si>
  <si>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</si>
  <si>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</si>
  <si>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</si>
  <si>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</si>
  <si>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</si>
  <si>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</si>
  <si>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</si>
  <si>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</si>
  <si>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</si>
  <si>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</si>
  <si>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</si>
  <si>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</si>
  <si>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</si>
  <si>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</si>
  <si>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</si>
  <si>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</si>
  <si>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</si>
  <si>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</si>
  <si>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</si>
  <si>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</si>
  <si>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</si>
  <si>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</si>
  <si>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</si>
  <si>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</si>
  <si>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</si>
  <si>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</si>
  <si>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</si>
  <si>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</si>
  <si>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</si>
  <si>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</si>
  <si>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</si>
  <si>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</si>
  <si>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</si>
  <si>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</si>
  <si>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</si>
  <si>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</si>
  <si>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</si>
  <si>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</si>
  <si>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</si>
  <si>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</si>
  <si>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</si>
  <si>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</si>
  <si>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</si>
  <si>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</si>
  <si>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</si>
  <si>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</si>
  <si>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</si>
  <si>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</si>
  <si>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</si>
  <si>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</si>
  <si>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</si>
  <si>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</si>
  <si>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</si>
  <si>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</si>
  <si>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</si>
  <si>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</si>
  <si>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</si>
  <si>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</si>
  <si>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</si>
  <si>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</si>
  <si>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</si>
  <si>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</si>
  <si>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</si>
  <si>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</si>
  <si>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</si>
  <si>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</si>
  <si>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</si>
  <si>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</si>
  <si>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</si>
  <si>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</si>
  <si>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</si>
  <si>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</si>
  <si>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</si>
  <si>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</si>
  <si>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</si>
  <si>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</si>
  <si>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</si>
  <si>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</si>
  <si>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</si>
  <si>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</si>
  <si>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</si>
  <si>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</si>
  <si>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</si>
  <si>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</si>
  <si>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</si>
  <si>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</si>
  <si>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</si>
  <si>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</si>
  <si>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</si>
  <si>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</si>
  <si>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</si>
  <si>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</si>
  <si>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</si>
  <si>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</si>
  <si>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</si>
  <si>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</si>
  <si>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</si>
  <si>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</si>
  <si>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</si>
  <si>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</si>
  <si>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</si>
  <si>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</si>
  <si>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</si>
  <si>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</si>
  <si>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</si>
  <si>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</si>
  <si>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</si>
  <si>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</si>
  <si>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</si>
  <si>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</si>
  <si>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</si>
  <si>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</si>
  <si>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本事業は、平成15年度から2ヶ年のみ実施し、現在5集落については個別排水処理事業にて対応しているため新規事業はない状況にある。
　新規事業を行っておらず、維持管理費用が大部分を占め収益的収支の分母が大きくなることがないため、収益的収支比率は安定して100％前後で推移している。今後も大きな変動はないとみている。</t>
    <phoneticPr fontId="4"/>
  </si>
  <si>
    <t>　現在個別排水処理事業にて対応しているため、大きな料金収入は見込めない状況である。維持管理費のウエイトが大きいため経費回収率、汚水処理原価が類似団体平均値を下回る数値となっている。</t>
    <phoneticPr fontId="4"/>
  </si>
  <si>
    <t>　浄化槽本体の老朽化による改善率については現在不具合がないことから、更新工事を行う予定はない。
　また、浄化槽本体以外の更新については、小修繕にて対応している。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</si>
</sst>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A3-44A2-82E5-7C6E094ACAB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9A3-44A2-82E5-7C6E094ACAB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100.38</c:v>
                </c:pt>
                <c:pt idx="1">
                  <c:v>99.93</c:v>
                </c:pt>
                <c:pt idx="2">
                  <c:v>96.35</c:v>
                </c:pt>
                <c:pt idx="3">
                  <c:v>103.76</c:v>
                </c:pt>
                <c:pt idx="4">
                  <c:v>116.09</c:v>
                </c:pt>
              </c:numCache>
            </c:numRef>
          </c:val>
          <c:extLst>
            <c:ext xmlns:c16="http://schemas.microsoft.com/office/drawing/2014/chart" uri="{C3380CC4-5D6E-409C-BE32-E72D297353CC}">
              <c16:uniqueId val="{00000000-9B75-413D-BE76-1FF06734D6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75-413D-BE76-1FF06734D6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3F-4954-BA42-07F8712C88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3F-4954-BA42-07F8712C88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E1-4223-983D-C9C8E718D79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E1-4223-983D-C9C8E718D79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4C-45BC-84AA-7F7932FE94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4C-45BC-84AA-7F7932FE94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66-41CF-A7A8-918AF1F35B4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66-41CF-A7A8-918AF1F35B4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452.69</c:v>
                </c:pt>
                <c:pt idx="2">
                  <c:v>547.66</c:v>
                </c:pt>
                <c:pt idx="3">
                  <c:v>534.95000000000005</c:v>
                </c:pt>
                <c:pt idx="4">
                  <c:v>630.05999999999995</c:v>
                </c:pt>
              </c:numCache>
            </c:numRef>
          </c:val>
          <c:extLst>
            <c:ext xmlns:c16="http://schemas.microsoft.com/office/drawing/2014/chart" uri="{C3380CC4-5D6E-409C-BE32-E72D297353CC}">
              <c16:uniqueId val="{00000000-02AE-4429-A54A-A361B967416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02AE-4429-A54A-A361B967416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53.88</c:v>
                </c:pt>
                <c:pt idx="1">
                  <c:v>60.99</c:v>
                </c:pt>
                <c:pt idx="2">
                  <c:v>47.44</c:v>
                </c:pt>
                <c:pt idx="3">
                  <c:v>47.81</c:v>
                </c:pt>
                <c:pt idx="4">
                  <c:v>52.15</c:v>
                </c:pt>
              </c:numCache>
            </c:numRef>
          </c:val>
          <c:extLst>
            <c:ext xmlns:c16="http://schemas.microsoft.com/office/drawing/2014/chart" uri="{C3380CC4-5D6E-409C-BE32-E72D297353CC}">
              <c16:uniqueId val="{00000000-B3CE-46DE-8A89-9B2E26E4B1A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B3CE-46DE-8A89-9B2E26E4B1A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237.21</c:v>
                </c:pt>
                <c:pt idx="1">
                  <c:v>245.68</c:v>
                </c:pt>
                <c:pt idx="2">
                  <c:v>288.12</c:v>
                </c:pt>
                <c:pt idx="3">
                  <c:v>287.16000000000003</c:v>
                </c:pt>
                <c:pt idx="4">
                  <c:v>217.8</c:v>
                </c:pt>
              </c:numCache>
            </c:numRef>
          </c:val>
          <c:extLst>
            <c:ext xmlns:c16="http://schemas.microsoft.com/office/drawing/2014/chart" uri="{C3380CC4-5D6E-409C-BE32-E72D297353CC}">
              <c16:uniqueId val="{00000000-C0E6-4840-9F24-B2288F2D430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C0E6-4840-9F24-B2288F2D430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5D-4F0D-B7C0-403CE65A5CE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0C5D-4F0D-B7C0-403CE65A5CE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18.95</c:v>
                </c:pt>
                <c:pt idx="1">
                  <c:v>18.329999999999998</c:v>
                </c:pt>
                <c:pt idx="2">
                  <c:v>18.21</c:v>
                </c:pt>
                <c:pt idx="3">
                  <c:v>18.010000000000002</c:v>
                </c:pt>
                <c:pt idx="4">
                  <c:v>19.18</c:v>
                </c:pt>
              </c:numCache>
            </c:numRef>
          </c:val>
          <c:extLst>
            <c:ext xmlns:c16="http://schemas.microsoft.com/office/drawing/2014/chart" uri="{C3380CC4-5D6E-409C-BE32-E72D297353CC}">
              <c16:uniqueId val="{00000000-3EE5-49D7-BD5D-70BBEFAC1C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3EE5-49D7-BD5D-70BBEFAC1C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H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島根県　西ノ島町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2548</v>
      </c>
      <c r="AM8" s="45"/>
      <c r="AN8" s="45"/>
      <c r="AO8" s="45"/>
      <c r="AP8" s="45"/>
      <c r="AQ8" s="45"/>
      <c r="AR8" s="45"/>
      <c r="AS8" s="45"/>
      <c r="AT8" s="44">
        <f>データ!T6</f>
        <v>55.97</v>
      </c>
      <c r="AU8" s="44"/>
      <c r="AV8" s="44"/>
      <c r="AW8" s="44"/>
      <c r="AX8" s="44"/>
      <c r="AY8" s="44"/>
      <c r="AZ8" s="44"/>
      <c r="BA8" s="44"/>
      <c r="BB8" s="44">
        <f>データ!U6</f>
        <v>45.52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9.86</v>
      </c>
      <c r="Q10" s="44"/>
      <c r="R10" s="44"/>
      <c r="S10" s="44"/>
      <c r="T10" s="44"/>
      <c r="U10" s="44"/>
      <c r="V10" s="44"/>
      <c r="W10" s="44">
        <f>データ!Q6</f>
        <v>100</v>
      </c>
      <c r="X10" s="44"/>
      <c r="Y10" s="44"/>
      <c r="Z10" s="44"/>
      <c r="AA10" s="44"/>
      <c r="AB10" s="44"/>
      <c r="AC10" s="44"/>
      <c r="AD10" s="45">
        <f>データ!R6</f>
        <v>3525</v>
      </c>
      <c r="AE10" s="45"/>
      <c r="AF10" s="45"/>
      <c r="AG10" s="45"/>
      <c r="AH10" s="45"/>
      <c r="AI10" s="45"/>
      <c r="AJ10" s="45"/>
      <c r="AK10" s="2"/>
      <c r="AL10" s="45">
        <f>データ!V6</f>
        <v>245</v>
      </c>
      <c r="AM10" s="45"/>
      <c r="AN10" s="45"/>
      <c r="AO10" s="45"/>
      <c r="AP10" s="45"/>
      <c r="AQ10" s="45"/>
      <c r="AR10" s="45"/>
      <c r="AS10" s="45"/>
      <c r="AT10" s="44">
        <f>データ!W6</f>
        <v>0.25</v>
      </c>
      <c r="AU10" s="44"/>
      <c r="AV10" s="44"/>
      <c r="AW10" s="44"/>
      <c r="AX10" s="44"/>
      <c r="AY10" s="44"/>
      <c r="AZ10" s="44"/>
      <c r="BA10" s="44"/>
      <c r="BB10" s="44">
        <f>データ!X6</f>
        <v>980</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jkirePF0NbYdNLefCaEsbVH4mBgifwOXOY9VO46wfHuy4v/n5yHbgCBKNG4wTGYLxa4+kkhhqemWislOTPF6ZQ==" saltValue="hbkf4Wb8lFnWf0DDGAhv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325261</v>
      </c>
      <c r="D6" s="19">
        <f t="shared" si="3"/>
        <v>47</v>
      </c>
      <c r="E6" s="19">
        <f t="shared" si="3"/>
        <v>18</v>
      </c>
      <c r="F6" s="19">
        <f t="shared" si="3"/>
        <v>0</v>
      </c>
      <c r="G6" s="19">
        <f t="shared" si="3"/>
        <v>0</v>
      </c>
      <c r="H6" s="19" t="str">
        <f t="shared" si="3"/>
        <v>島根県　西ノ島町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9.86</v>
      </c>
      <c r="Q6" s="20">
        <f t="shared" si="3"/>
        <v>100</v>
      </c>
      <c r="R6" s="20">
        <f t="shared" si="3"/>
        <v>3525</v>
      </c>
      <c r="S6" s="20">
        <f t="shared" si="3"/>
        <v>2548</v>
      </c>
      <c r="T6" s="20">
        <f t="shared" si="3"/>
        <v>55.97</v>
      </c>
      <c r="U6" s="20">
        <f t="shared" si="3"/>
        <v>45.52</v>
      </c>
      <c r="V6" s="20">
        <f t="shared" si="3"/>
        <v>245</v>
      </c>
      <c r="W6" s="20">
        <f t="shared" si="3"/>
        <v>0.25</v>
      </c>
      <c r="X6" s="20">
        <f t="shared" si="3"/>
        <v>980</v>
      </c>
      <c r="Y6" s="21">
        <f>IF(Y7="",NA(),Y7)</f>
        <v>100.38</v>
      </c>
      <c r="Z6" s="21">
        <f t="shared" ref="Z6:AH6" si="4">IF(Z7="",NA(),Z7)</f>
        <v>99.93</v>
      </c>
      <c r="AA6" s="21">
        <f t="shared" si="4"/>
        <v>96.35</v>
      </c>
      <c r="AB6" s="21">
        <f t="shared" si="4"/>
        <v>103.76</v>
      </c>
      <c r="AC6" s="21">
        <f t="shared" si="4"/>
        <v>116.09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452.69</v>
      </c>
      <c r="BH6" s="21">
        <f t="shared" si="7"/>
        <v>547.66</v>
      </c>
      <c r="BI6" s="21">
        <f t="shared" si="7"/>
        <v>534.95000000000005</v>
      </c>
      <c r="BJ6" s="21">
        <f t="shared" si="7"/>
        <v>630.05999999999995</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53.88</v>
      </c>
      <c r="BR6" s="21">
        <f t="shared" ref="BR6:BZ6" si="8">IF(BR7="",NA(),BR7)</f>
        <v>60.99</v>
      </c>
      <c r="BS6" s="21">
        <f t="shared" si="8"/>
        <v>47.44</v>
      </c>
      <c r="BT6" s="21">
        <f t="shared" si="8"/>
        <v>47.81</v>
      </c>
      <c r="BU6" s="21">
        <f t="shared" si="8"/>
        <v>52.15</v>
      </c>
      <c r="BV6" s="21">
        <f t="shared" si="8"/>
        <v>62.5</v>
      </c>
      <c r="BW6" s="21">
        <f t="shared" si="8"/>
        <v>60.59</v>
      </c>
      <c r="BX6" s="21">
        <f t="shared" si="8"/>
        <v>60</v>
      </c>
      <c r="BY6" s="21">
        <f t="shared" si="8"/>
        <v>59.01</v>
      </c>
      <c r="BZ6" s="21">
        <f t="shared" si="8"/>
        <v>56.06</v>
      </c>
      <c r="CA6" s="20" t="str">
        <f>IF(CA7="","",IF(CA7="-","【-】","【"&amp;SUBSTITUTE(TEXT(CA7,"#,##0.00"),"-","△")&amp;"】"))</f>
        <v>【53.65】</v>
      </c>
      <c r="CB6" s="21">
        <f>IF(CB7="",NA(),CB7)</f>
        <v>237.21</v>
      </c>
      <c r="CC6" s="21">
        <f t="shared" ref="CC6:CK6" si="9">IF(CC7="",NA(),CC7)</f>
        <v>245.68</v>
      </c>
      <c r="CD6" s="21">
        <f t="shared" si="9"/>
        <v>288.12</v>
      </c>
      <c r="CE6" s="21">
        <f t="shared" si="9"/>
        <v>287.16000000000003</v>
      </c>
      <c r="CF6" s="21">
        <f t="shared" si="9"/>
        <v>217.8</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100</v>
      </c>
      <c r="CN6" s="21">
        <f t="shared" ref="CN6:CV6" si="10">IF(CN7="",NA(),CN7)</f>
        <v>100</v>
      </c>
      <c r="CO6" s="21">
        <f t="shared" si="10"/>
        <v>100</v>
      </c>
      <c r="CP6" s="21">
        <f t="shared" si="10"/>
        <v>100</v>
      </c>
      <c r="CQ6" s="21">
        <f t="shared" si="10"/>
        <v>100</v>
      </c>
      <c r="CR6" s="21">
        <f t="shared" si="10"/>
        <v>59.64</v>
      </c>
      <c r="CS6" s="21">
        <f t="shared" si="10"/>
        <v>58.19</v>
      </c>
      <c r="CT6" s="21">
        <f t="shared" si="10"/>
        <v>56.52</v>
      </c>
      <c r="CU6" s="21">
        <f t="shared" si="10"/>
        <v>88.45</v>
      </c>
      <c r="CV6" s="21">
        <f t="shared" si="10"/>
        <v>54.08</v>
      </c>
      <c r="CW6" s="20" t="str">
        <f>IF(CW7="","",IF(CW7="-","【-】","【"&amp;SUBSTITUTE(TEXT(CW7,"#,##0.00"),"-","△")&amp;"】"))</f>
        <v>【54.61】</v>
      </c>
      <c r="CX6" s="21">
        <f>IF(CX7="",NA(),CX7)</f>
        <v>18.95</v>
      </c>
      <c r="CY6" s="21">
        <f t="shared" ref="CY6:DG6" si="11">IF(CY7="",NA(),CY7)</f>
        <v>18.329999999999998</v>
      </c>
      <c r="CZ6" s="21">
        <f t="shared" si="11"/>
        <v>18.21</v>
      </c>
      <c r="DA6" s="21">
        <f t="shared" si="11"/>
        <v>18.010000000000002</v>
      </c>
      <c r="DB6" s="21">
        <f t="shared" si="11"/>
        <v>19.18</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325261</v>
      </c>
      <c r="D7" s="23">
        <v>47</v>
      </c>
      <c r="E7" s="23">
        <v>18</v>
      </c>
      <c r="F7" s="23">
        <v>0</v>
      </c>
      <c r="G7" s="23">
        <v>0</v>
      </c>
      <c r="H7" s="23" t="s">
        <v>97</v>
      </c>
      <c r="I7" s="23" t="s">
        <v>98</v>
      </c>
      <c r="J7" s="23" t="s">
        <v>99</v>
      </c>
      <c r="K7" s="23" t="s">
        <v>100</v>
      </c>
      <c r="L7" s="23" t="s">
        <v>101</v>
      </c>
      <c r="M7" s="23" t="s">
        <v>102</v>
      </c>
      <c r="N7" s="24" t="s">
        <v>103</v>
      </c>
      <c r="O7" s="24" t="s">
        <v>104</v>
      </c>
      <c r="P7" s="24">
        <v>9.86</v>
      </c>
      <c r="Q7" s="24">
        <v>100</v>
      </c>
      <c r="R7" s="24">
        <v>3525</v>
      </c>
      <c r="S7" s="24">
        <v>2548</v>
      </c>
      <c r="T7" s="24">
        <v>55.97</v>
      </c>
      <c r="U7" s="24">
        <v>45.52</v>
      </c>
      <c r="V7" s="24">
        <v>245</v>
      </c>
      <c r="W7" s="24">
        <v>0.25</v>
      </c>
      <c r="X7" s="24">
        <v>980</v>
      </c>
      <c r="Y7" s="24">
        <v>100.38</v>
      </c>
      <c r="Z7" s="24">
        <v>99.93</v>
      </c>
      <c r="AA7" s="24">
        <v>96.35</v>
      </c>
      <c r="AB7" s="24">
        <v>103.76</v>
      </c>
      <c r="AC7" s="24">
        <v>116.09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452.69</v>
      </c>
      <c r="BH7" s="24">
        <v>547.66</v>
      </c>
      <c r="BI7" s="24">
        <v>534.95000000000005</v>
      </c>
      <c r="BJ7" s="24">
        <v>630.05999999999995</v>
      </c>
      <c r="BK7" s="24">
        <v>270.57</v>
      </c>
      <c r="BL7" s="24">
        <v>294.27</v>
      </c>
      <c r="BM7" s="24">
        <v>294.08999999999997</v>
      </c>
      <c r="BN7" s="24">
        <v>294.08999999999997</v>
      </c>
      <c r="BO7" s="24">
        <v>338.47</v>
      </c>
      <c r="BP7" s="24">
        <v>349.83</v>
      </c>
      <c r="BQ7" s="24">
        <v>53.88</v>
      </c>
      <c r="BR7" s="24">
        <v>60.99</v>
      </c>
      <c r="BS7" s="24">
        <v>47.44</v>
      </c>
      <c r="BT7" s="24">
        <v>47.81</v>
      </c>
      <c r="BU7" s="24">
        <v>52.15</v>
      </c>
      <c r="BV7" s="24">
        <v>62.5</v>
      </c>
      <c r="BW7" s="24">
        <v>60.59</v>
      </c>
      <c r="BX7" s="24">
        <v>60</v>
      </c>
      <c r="BY7" s="24">
        <v>59.01</v>
      </c>
      <c r="BZ7" s="24">
        <v>56.06</v>
      </c>
      <c r="CA7" s="24">
        <v>53.65</v>
      </c>
      <c r="CB7" s="24">
        <v>237.21</v>
      </c>
      <c r="CC7" s="24">
        <v>245.68</v>
      </c>
      <c r="CD7" s="24">
        <v>288.12</v>
      </c>
      <c r="CE7" s="24">
        <v>287.16000000000003</v>
      </c>
      <c r="CF7" s="24">
        <v>217.8</v>
      </c>
      <c r="CG7" s="24">
        <v>269.33</v>
      </c>
      <c r="CH7" s="24">
        <v>280.23</v>
      </c>
      <c r="CI7" s="24">
        <v>282.70999999999998</v>
      </c>
      <c r="CJ7" s="24">
        <v>291.82</v>
      </c>
      <c r="CK7" s="24">
        <v>304.36</v>
      </c>
      <c r="CL7" s="24">
        <v>307.86</v>
      </c>
      <c r="CM7" s="24">
        <v>100</v>
      </c>
      <c r="CN7" s="24">
        <v>100</v>
      </c>
      <c r="CO7" s="24">
        <v>100</v>
      </c>
      <c r="CP7" s="24">
        <v>100</v>
      </c>
      <c r="CQ7" s="24">
        <v>100</v>
      </c>
      <c r="CR7" s="24">
        <v>59.64</v>
      </c>
      <c r="CS7" s="24">
        <v>58.19</v>
      </c>
      <c r="CT7" s="24">
        <v>56.52</v>
      </c>
      <c r="CU7" s="24">
        <v>88.45</v>
      </c>
      <c r="CV7" s="24">
        <v>54.08</v>
      </c>
      <c r="CW7" s="24">
        <v>54.61</v>
      </c>
      <c r="CX7" s="24">
        <v>18.95</v>
      </c>
      <c r="CY7" s="24">
        <v>18.329999999999998</v>
      </c>
      <c r="CZ7" s="24">
        <v>18.21</v>
      </c>
      <c r="DA7" s="24">
        <v>18.010000000000002</v>
      </c>
      <c r="DB7" s="24">
        <v>19.18</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草苅 良和</cp:lastModifiedBy>
  <dcterms:created xsi:type="dcterms:W3CDTF">2025-01-24T07:41:03Z</dcterms:created>
  <dcterms:modified xsi:type="dcterms:W3CDTF">2025-02-10T00:26:54Z</dcterms:modified>
  <cp:category/>
</cp:coreProperties>
</file>