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kawauchi-yusuke\Desktop\250121【県提出〆切２／１２（水）】公営企業に係る経営比較分析表（令和５年度決算）の分析等について\提出\"/>
    </mc:Choice>
  </mc:AlternateContent>
  <xr:revisionPtr revIDLastSave="0" documentId="13_ncr:1_{1409CD98-3127-46AC-AA90-951603A62976}" xr6:coauthVersionLast="47" xr6:coauthVersionMax="47" xr10:uidLastSave="{00000000-0000-0000-0000-000000000000}"/>
  <workbookProtection workbookAlgorithmName="SHA-512" workbookHashValue="TJLuYs9Aaz+QlpayC60cgTsBK7LdwA9aSmVmt/afcmYAH+xchliGJ4djCo1jOSo7zfUBe37QGjmZHAKhh8FOHQ==" workbookSaltValue="Th25KpEJwFe//OaOCyKJk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T10" i="4"/>
  <c r="AL10" i="4"/>
  <c r="I10"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<sst xmlns="http://schemas.openxmlformats.org/spreadsheetml/2006/main" count="236" uniqueCount="120">
  <si>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</si>
  <si>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</si>
  <si>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</si>
  <si>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</si>
  <si>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</si>
  <si>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</si>
  <si>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</si>
  <si>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</si>
  <si>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</si>
  <si>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</si>
  <si>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</si>
  <si>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</si>
  <si>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</si>
  <si>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</si>
  <si>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</si>
  <si>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</si>
  <si>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</si>
  <si>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</si>
  <si>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</si>
  <si>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</si>
  <si>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</si>
  <si>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</si>
  <si>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</si>
  <si>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</si>
  <si>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</si>
  <si>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</si>
  <si>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</si>
  <si>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</si>
  <si>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</si>
  <si>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</si>
  <si>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</si>
  <si>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</si>
  <si>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</si>
  <si>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</si>
  <si>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</si>
  <si>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</si>
  <si>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</si>
  <si>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</si>
  <si>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</si>
  <si>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</si>
  <si>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</si>
  <si>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</si>
  <si>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</si>
  <si>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</si>
  <si>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</si>
  <si>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</si>
  <si>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</si>
  <si>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</si>
  <si>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</si>
  <si>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</si>
  <si>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</si>
  <si>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</si>
  <si>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</si>
  <si>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</si>
  <si>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</si>
  <si>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</si>
  <si>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</si>
  <si>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</si>
  <si>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</si>
  <si>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</si>
  <si>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</si>
  <si>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</si>
  <si>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</si>
  <si>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</si>
  <si>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</si>
  <si>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</si>
  <si>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</si>
  <si>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</si>
  <si>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</si>
  <si>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</si>
  <si>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</si>
  <si>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</si>
  <si>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</si>
  <si>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</si>
  <si>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</si>
  <si>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</si>
  <si>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</si>
  <si>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</si>
  <si>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</si>
  <si>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</si>
  <si>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</si>
  <si>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</si>
  <si>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</si>
  <si>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</si>
  <si>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</si>
  <si>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</si>
  <si>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</si>
  <si>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</si>
  <si>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</si>
  <si>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</si>
  <si>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</si>
  <si>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</si>
  <si>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</si>
  <si>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</si>
  <si>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</si>
  <si>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</si>
  <si>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</si>
  <si>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</si>
  <si>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</si>
  <si>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</si>
  <si>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</si>
  <si>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</si>
  <si>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</si>
  <si>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</si>
  <si>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</si>
  <si>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</si>
  <si>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</si>
  <si>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</si>
  <si>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</si>
  <si>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</si>
  <si>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</si>
  <si>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</si>
  <si>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</si>
  <si>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</si>
  <si>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</si>
  <si>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</si>
  <si>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</si>
  <si>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美田地区の接続率が低いためさらなる加入促進で料金収入を確保し、美田地区では長寿命化計画に沿って処理場の機器更新等を順次行っていく。</t>
    <phoneticPr fontId="4"/>
  </si>
  <si>
    <t>　浦郷地区は平成13年度に、また美田地区は平成22年度に供用開始し、平成27年度末で事業完了。全町的な汚水処理体制が整った。
　浦郷地区の接続率は92.4％と比較的高いが、美田地区は53.1％と低調であり平成23年度から加入分担金の分割納付ができるように制度改正して加入促進を奨励している。
　浦郷地区においては、平成28年度に策定した長寿命化計画に沿って機器の更新を行い、ライフサイクルコストの縮減に努める。</t>
    <rPh sb="184" eb="185">
      <t>オコナ</t>
    </rPh>
    <rPh sb="198" eb="200">
      <t>シュクゲン</t>
    </rPh>
    <rPh sb="201" eb="202">
      <t>ツト</t>
    </rPh>
    <phoneticPr fontId="4"/>
  </si>
  <si>
    <t>　平成27年度末で全町的な汚水処理体制が整った。これまで浦郷地区の施設は大規模な修繕は行わず小修繕等で対応してきた。平成28年度には浦郷地区の施設長寿命化計画を策定し、平成29年度から計画的に更新を進めている。
　美田地区においては、令和2年度に長寿命化計画を策定し、令和8年度より計画的に機器の更新を予定としている。
　また、管渠老朽化率・改善率については現在不具合がないこと、法定耐用年数まで更新工事を行う予定はない。</t>
    <rPh sb="141" eb="144">
      <t>ケイカクテキ</t>
    </rPh>
    <rPh sb="145" eb="147">
      <t>キキ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</si>
</sst>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4.09</c:v>
                </c:pt>
                <c:pt idx="2">
                  <c:v>0.56999999999999995</c:v>
                </c:pt>
                <c:pt idx="3">
                  <c:v>0.26</c:v>
                </c:pt>
                <c:pt idx="4">
                  <c:v>0.04</c:v>
                </c:pt>
              </c:numCache>
            </c:numRef>
          </c:val>
          <c:extLst>
            <c:ext xmlns:c16="http://schemas.microsoft.com/office/drawing/2014/chart" uri="{C3380CC4-5D6E-409C-BE32-E72D297353CC}">
              <c16:uniqueId val="{00000000-3C47-41E4-8192-01A575560C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3C47-41E4-8192-01A575560C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32.46</c:v>
                </c:pt>
                <c:pt idx="1">
                  <c:v>33.42</c:v>
                </c:pt>
                <c:pt idx="2">
                  <c:v>32.28</c:v>
                </c:pt>
                <c:pt idx="3">
                  <c:v>32.369999999999997</c:v>
                </c:pt>
                <c:pt idx="4">
                  <c:v>28.95</c:v>
                </c:pt>
              </c:numCache>
            </c:numRef>
          </c:val>
          <c:extLst>
            <c:ext xmlns:c16="http://schemas.microsoft.com/office/drawing/2014/chart" uri="{C3380CC4-5D6E-409C-BE32-E72D297353CC}">
              <c16:uniqueId val="{00000000-AF67-441E-92FA-B844581236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AF67-441E-92FA-B844581236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79.900000000000006</c:v>
                </c:pt>
                <c:pt idx="1">
                  <c:v>80.56</c:v>
                </c:pt>
                <c:pt idx="2">
                  <c:v>81.31</c:v>
                </c:pt>
                <c:pt idx="3">
                  <c:v>81.64</c:v>
                </c:pt>
                <c:pt idx="4">
                  <c:v>84.81</c:v>
                </c:pt>
              </c:numCache>
            </c:numRef>
          </c:val>
          <c:extLst>
            <c:ext xmlns:c16="http://schemas.microsoft.com/office/drawing/2014/chart" uri="{C3380CC4-5D6E-409C-BE32-E72D297353CC}">
              <c16:uniqueId val="{00000000-522F-4A54-9726-C3BF8334FE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522F-4A54-9726-C3BF8334FE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98.22</c:v>
                </c:pt>
                <c:pt idx="1">
                  <c:v>100.85</c:v>
                </c:pt>
                <c:pt idx="2">
                  <c:v>96.04</c:v>
                </c:pt>
                <c:pt idx="3">
                  <c:v>97.94</c:v>
                </c:pt>
                <c:pt idx="4">
                  <c:v>100.99</c:v>
                </c:pt>
              </c:numCache>
            </c:numRef>
          </c:val>
          <c:extLst>
            <c:ext xmlns:c16="http://schemas.microsoft.com/office/drawing/2014/chart" uri="{C3380CC4-5D6E-409C-BE32-E72D297353CC}">
              <c16:uniqueId val="{00000000-26D9-48BF-8062-73D3EE1097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D9-48BF-8062-73D3EE1097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07-47F7-A668-02BD4D9712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07-47F7-A668-02BD4D9712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D7-4E7F-87F9-1681FEF2AA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D7-4E7F-87F9-1681FEF2AA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3B-45D3-88D0-AAA7B553B37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3B-45D3-88D0-AAA7B553B37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FB-44C1-B148-476F156264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FB-44C1-B148-476F156264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1312.38</c:v>
                </c:pt>
                <c:pt idx="2">
                  <c:v>1345.48</c:v>
                </c:pt>
                <c:pt idx="3">
                  <c:v>1309.99</c:v>
                </c:pt>
                <c:pt idx="4">
                  <c:v>1520.8</c:v>
                </c:pt>
              </c:numCache>
            </c:numRef>
          </c:val>
          <c:extLst>
            <c:ext xmlns:c16="http://schemas.microsoft.com/office/drawing/2014/chart" uri="{C3380CC4-5D6E-409C-BE32-E72D297353CC}">
              <c16:uniqueId val="{00000000-8D06-49BC-8A9F-C7F6EE0078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8D06-49BC-8A9F-C7F6EE0078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60.69</c:v>
                </c:pt>
                <c:pt idx="1">
                  <c:v>73.34</c:v>
                </c:pt>
                <c:pt idx="2">
                  <c:v>74.14</c:v>
                </c:pt>
                <c:pt idx="3">
                  <c:v>74.36</c:v>
                </c:pt>
                <c:pt idx="4">
                  <c:v>70.08</c:v>
                </c:pt>
              </c:numCache>
            </c:numRef>
          </c:val>
          <c:extLst>
            <c:ext xmlns:c16="http://schemas.microsoft.com/office/drawing/2014/chart" uri="{C3380CC4-5D6E-409C-BE32-E72D297353CC}">
              <c16:uniqueId val="{00000000-2F1A-45DC-AC7F-F7D30EC222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2F1A-45DC-AC7F-F7D30EC222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280.83</c:v>
                </c:pt>
                <c:pt idx="1">
                  <c:v>236.49</c:v>
                </c:pt>
                <c:pt idx="2">
                  <c:v>230.03</c:v>
                </c:pt>
                <c:pt idx="3">
                  <c:v>232.98</c:v>
                </c:pt>
                <c:pt idx="4">
                  <c:v>206.2</c:v>
                </c:pt>
              </c:numCache>
            </c:numRef>
          </c:val>
          <c:extLst>
            <c:ext xmlns:c16="http://schemas.microsoft.com/office/drawing/2014/chart" uri="{C3380CC4-5D6E-409C-BE32-E72D297353CC}">
              <c16:uniqueId val="{00000000-DC9D-45F8-8572-D9710C0C91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DC9D-45F8-8572-D9710C0C91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9" zoomScale="80" zoomScaleNormal="80" workbookViewId="0">
      <selection activeCell="BI59" sqref="BI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西ノ島町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2548</v>
      </c>
      <c r="AM8" s="41"/>
      <c r="AN8" s="41"/>
      <c r="AO8" s="41"/>
      <c r="AP8" s="41"/>
      <c r="AQ8" s="41"/>
      <c r="AR8" s="41"/>
      <c r="AS8" s="41"/>
      <c r="AT8" s="34">
        <f>データ!T6</f>
        <v>55.97</v>
      </c>
      <c r="AU8" s="34"/>
      <c r="AV8" s="34"/>
      <c r="AW8" s="34"/>
      <c r="AX8" s="34"/>
      <c r="AY8" s="34"/>
      <c r="AZ8" s="34"/>
      <c r="BA8" s="34"/>
      <c r="BB8" s="34">
        <f>データ!U6</f>
        <v>45.52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66.239999999999995</v>
      </c>
      <c r="Q10" s="34"/>
      <c r="R10" s="34"/>
      <c r="S10" s="34"/>
      <c r="T10" s="34"/>
      <c r="U10" s="34"/>
      <c r="V10" s="34"/>
      <c r="W10" s="34">
        <f>データ!Q6</f>
        <v>100</v>
      </c>
      <c r="X10" s="34"/>
      <c r="Y10" s="34"/>
      <c r="Z10" s="34"/>
      <c r="AA10" s="34"/>
      <c r="AB10" s="34"/>
      <c r="AC10" s="34"/>
      <c r="AD10" s="41">
        <f>データ!R6</f>
        <v>3525</v>
      </c>
      <c r="AE10" s="41"/>
      <c r="AF10" s="41"/>
      <c r="AG10" s="41"/>
      <c r="AH10" s="41"/>
      <c r="AI10" s="41"/>
      <c r="AJ10" s="41"/>
      <c r="AK10" s="2"/>
      <c r="AL10" s="41">
        <f>データ!V6</f>
        <v>1646</v>
      </c>
      <c r="AM10" s="41"/>
      <c r="AN10" s="41"/>
      <c r="AO10" s="41"/>
      <c r="AP10" s="41"/>
      <c r="AQ10" s="41"/>
      <c r="AR10" s="41"/>
      <c r="AS10" s="41"/>
      <c r="AT10" s="34">
        <f>データ!W6</f>
        <v>1.41</v>
      </c>
      <c r="AU10" s="34"/>
      <c r="AV10" s="34"/>
      <c r="AW10" s="34"/>
      <c r="AX10" s="34"/>
      <c r="AY10" s="34"/>
      <c r="AZ10" s="34"/>
      <c r="BA10" s="34"/>
      <c r="BB10" s="34">
        <f>データ!X6</f>
        <v>1167.3800000000001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43</v>
      </c>
      <c r="O86" s="12" t="str">
        <f>データ!EO6</f>
        <v>【0.00】</v>
      </c>
    </row>
  </sheetData>
  <sheetProtection algorithmName="SHA-512" hashValue="adirhO/Z+X5m9P/pR1z7Y8G0qX5wU773aP4zBlFDY288jBZaHXpNJOWWAKUfm1CuN6cxL7qaoIGEi+IIh36rkg==" saltValue="LSCABVUL+aH9lL6VTniA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325261</v>
      </c>
      <c r="D6" s="19">
        <f t="shared" si="3"/>
        <v>47</v>
      </c>
      <c r="E6" s="19">
        <f t="shared" si="3"/>
        <v>17</v>
      </c>
      <c r="F6" s="19">
        <f t="shared" si="3"/>
        <v>6</v>
      </c>
      <c r="G6" s="19">
        <f t="shared" si="3"/>
        <v>0</v>
      </c>
      <c r="H6" s="19" t="str">
        <f t="shared" si="3"/>
        <v>島根県　西ノ島町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66.239999999999995</v>
      </c>
      <c r="Q6" s="20">
        <f t="shared" si="3"/>
        <v>100</v>
      </c>
      <c r="R6" s="20">
        <f t="shared" si="3"/>
        <v>3525</v>
      </c>
      <c r="S6" s="20">
        <f t="shared" si="3"/>
        <v>2548</v>
      </c>
      <c r="T6" s="20">
        <f t="shared" si="3"/>
        <v>55.97</v>
      </c>
      <c r="U6" s="20">
        <f t="shared" si="3"/>
        <v>45.52</v>
      </c>
      <c r="V6" s="20">
        <f t="shared" si="3"/>
        <v>1646</v>
      </c>
      <c r="W6" s="20">
        <f t="shared" si="3"/>
        <v>1.41</v>
      </c>
      <c r="X6" s="20">
        <f t="shared" si="3"/>
        <v>1167.3800000000001</v>
      </c>
      <c r="Y6" s="21">
        <f>IF(Y7="",NA(),Y7)</f>
        <v>98.22</v>
      </c>
      <c r="Z6" s="21">
        <f t="shared" ref="Z6:AH6" si="4">IF(Z7="",NA(),Z7)</f>
        <v>100.85</v>
      </c>
      <c r="AA6" s="21">
        <f t="shared" si="4"/>
        <v>96.04</v>
      </c>
      <c r="AB6" s="21">
        <f t="shared" si="4"/>
        <v>97.94</v>
      </c>
      <c r="AC6" s="21">
        <f t="shared" si="4"/>
        <v>100.99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1312.38</v>
      </c>
      <c r="BH6" s="21">
        <f t="shared" si="7"/>
        <v>1345.48</v>
      </c>
      <c r="BI6" s="21">
        <f t="shared" si="7"/>
        <v>1309.99</v>
      </c>
      <c r="BJ6" s="21">
        <f t="shared" si="7"/>
        <v>1520.8</v>
      </c>
      <c r="BK6" s="21">
        <f t="shared" si="7"/>
        <v>998.42</v>
      </c>
      <c r="BL6" s="21">
        <f t="shared" si="7"/>
        <v>1095.52</v>
      </c>
      <c r="BM6" s="21">
        <f t="shared" si="7"/>
        <v>1056.55</v>
      </c>
      <c r="BN6" s="21">
        <f t="shared" si="7"/>
        <v>1278.54</v>
      </c>
      <c r="BO6" s="21">
        <f t="shared" si="7"/>
        <v>1149.7</v>
      </c>
      <c r="BP6" s="20" t="str">
        <f>IF(BP7="","",IF(BP7="-","【-】","【"&amp;SUBSTITUTE(TEXT(BP7,"#,##0.00"),"-","△")&amp;"】"))</f>
        <v>【1,069.89】</v>
      </c>
      <c r="BQ6" s="21">
        <f>IF(BQ7="",NA(),BQ7)</f>
        <v>60.69</v>
      </c>
      <c r="BR6" s="21">
        <f t="shared" ref="BR6:BZ6" si="8">IF(BR7="",NA(),BR7)</f>
        <v>73.34</v>
      </c>
      <c r="BS6" s="21">
        <f t="shared" si="8"/>
        <v>74.14</v>
      </c>
      <c r="BT6" s="21">
        <f t="shared" si="8"/>
        <v>74.36</v>
      </c>
      <c r="BU6" s="21">
        <f t="shared" si="8"/>
        <v>70.08</v>
      </c>
      <c r="BV6" s="21">
        <f t="shared" si="8"/>
        <v>41.41</v>
      </c>
      <c r="BW6" s="21">
        <f t="shared" si="8"/>
        <v>39.64</v>
      </c>
      <c r="BX6" s="21">
        <f t="shared" si="8"/>
        <v>40</v>
      </c>
      <c r="BY6" s="21">
        <f t="shared" si="8"/>
        <v>38.74</v>
      </c>
      <c r="BZ6" s="21">
        <f t="shared" si="8"/>
        <v>35.96</v>
      </c>
      <c r="CA6" s="20" t="str">
        <f>IF(CA7="","",IF(CA7="-","【-】","【"&amp;SUBSTITUTE(TEXT(CA7,"#,##0.00"),"-","△")&amp;"】"))</f>
        <v>【39.89】</v>
      </c>
      <c r="CB6" s="21">
        <f>IF(CB7="",NA(),CB7)</f>
        <v>280.83</v>
      </c>
      <c r="CC6" s="21">
        <f t="shared" ref="CC6:CK6" si="9">IF(CC7="",NA(),CC7)</f>
        <v>236.49</v>
      </c>
      <c r="CD6" s="21">
        <f t="shared" si="9"/>
        <v>230.03</v>
      </c>
      <c r="CE6" s="21">
        <f t="shared" si="9"/>
        <v>232.98</v>
      </c>
      <c r="CF6" s="21">
        <f t="shared" si="9"/>
        <v>206.2</v>
      </c>
      <c r="CG6" s="21">
        <f t="shared" si="9"/>
        <v>417.56</v>
      </c>
      <c r="CH6" s="21">
        <f t="shared" si="9"/>
        <v>449.72</v>
      </c>
      <c r="CI6" s="21">
        <f t="shared" si="9"/>
        <v>437.27</v>
      </c>
      <c r="CJ6" s="21">
        <f t="shared" si="9"/>
        <v>456.72</v>
      </c>
      <c r="CK6" s="21">
        <f t="shared" si="9"/>
        <v>481.96</v>
      </c>
      <c r="CL6" s="20" t="str">
        <f>IF(CL7="","",IF(CL7="-","【-】","【"&amp;SUBSTITUTE(TEXT(CL7,"#,##0.00"),"-","△")&amp;"】"))</f>
        <v>【426.52】</v>
      </c>
      <c r="CM6" s="21">
        <f>IF(CM7="",NA(),CM7)</f>
        <v>32.46</v>
      </c>
      <c r="CN6" s="21">
        <f t="shared" ref="CN6:CV6" si="10">IF(CN7="",NA(),CN7)</f>
        <v>33.42</v>
      </c>
      <c r="CO6" s="21">
        <f t="shared" si="10"/>
        <v>32.28</v>
      </c>
      <c r="CP6" s="21">
        <f t="shared" si="10"/>
        <v>32.369999999999997</v>
      </c>
      <c r="CQ6" s="21">
        <f t="shared" si="10"/>
        <v>28.95</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79.900000000000006</v>
      </c>
      <c r="CY6" s="21">
        <f t="shared" ref="CY6:DG6" si="11">IF(CY7="",NA(),CY7)</f>
        <v>80.56</v>
      </c>
      <c r="CZ6" s="21">
        <f t="shared" si="11"/>
        <v>81.31</v>
      </c>
      <c r="DA6" s="21">
        <f t="shared" si="11"/>
        <v>81.64</v>
      </c>
      <c r="DB6" s="21">
        <f t="shared" si="11"/>
        <v>84.81</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4.09</v>
      </c>
      <c r="EG6" s="21">
        <f t="shared" si="14"/>
        <v>0.56999999999999995</v>
      </c>
      <c r="EH6" s="21">
        <f t="shared" si="14"/>
        <v>0.26</v>
      </c>
      <c r="EI6" s="21">
        <f t="shared" si="14"/>
        <v>0.04</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325261</v>
      </c>
      <c r="D7" s="23">
        <v>47</v>
      </c>
      <c r="E7" s="23">
        <v>17</v>
      </c>
      <c r="F7" s="23">
        <v>6</v>
      </c>
      <c r="G7" s="23">
        <v>0</v>
      </c>
      <c r="H7" s="23" t="s">
        <v>98</v>
      </c>
      <c r="I7" s="23" t="s">
        <v>99</v>
      </c>
      <c r="J7" s="23" t="s">
        <v>100</v>
      </c>
      <c r="K7" s="23" t="s">
        <v>101</v>
      </c>
      <c r="L7" s="23" t="s">
        <v>102</v>
      </c>
      <c r="M7" s="23" t="s">
        <v>103</v>
      </c>
      <c r="N7" s="24" t="s">
        <v>104</v>
      </c>
      <c r="O7" s="24" t="s">
        <v>105</v>
      </c>
      <c r="P7" s="24">
        <v>66.239999999999995</v>
      </c>
      <c r="Q7" s="24">
        <v>100</v>
      </c>
      <c r="R7" s="24">
        <v>3525</v>
      </c>
      <c r="S7" s="24">
        <v>2548</v>
      </c>
      <c r="T7" s="24">
        <v>55.97</v>
      </c>
      <c r="U7" s="24">
        <v>45.52</v>
      </c>
      <c r="V7" s="24">
        <v>1646</v>
      </c>
      <c r="W7" s="24">
        <v>1.41</v>
      </c>
      <c r="X7" s="24">
        <v>1167.3800000000001</v>
      </c>
      <c r="Y7" s="24">
        <v>98.22</v>
      </c>
      <c r="Z7" s="24">
        <v>100.85</v>
      </c>
      <c r="AA7" s="24">
        <v>96.04</v>
      </c>
      <c r="AB7" s="24">
        <v>97.94</v>
      </c>
      <c r="AC7" s="24">
        <v>100.99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1312.38</v>
      </c>
      <c r="BH7" s="24">
        <v>1345.48</v>
      </c>
      <c r="BI7" s="24">
        <v>1309.99</v>
      </c>
      <c r="BJ7" s="24">
        <v>1520.8</v>
      </c>
      <c r="BK7" s="24">
        <v>998.42</v>
      </c>
      <c r="BL7" s="24">
        <v>1095.52</v>
      </c>
      <c r="BM7" s="24">
        <v>1056.55</v>
      </c>
      <c r="BN7" s="24">
        <v>1278.54</v>
      </c>
      <c r="BO7" s="24">
        <v>1149.7</v>
      </c>
      <c r="BP7" s="24">
        <v>1069.8900000000001</v>
      </c>
      <c r="BQ7" s="24">
        <v>60.69</v>
      </c>
      <c r="BR7" s="24">
        <v>73.34</v>
      </c>
      <c r="BS7" s="24">
        <v>74.14</v>
      </c>
      <c r="BT7" s="24">
        <v>74.36</v>
      </c>
      <c r="BU7" s="24">
        <v>70.08</v>
      </c>
      <c r="BV7" s="24">
        <v>41.41</v>
      </c>
      <c r="BW7" s="24">
        <v>39.64</v>
      </c>
      <c r="BX7" s="24">
        <v>40</v>
      </c>
      <c r="BY7" s="24">
        <v>38.74</v>
      </c>
      <c r="BZ7" s="24">
        <v>35.96</v>
      </c>
      <c r="CA7" s="24">
        <v>39.89</v>
      </c>
      <c r="CB7" s="24">
        <v>280.83</v>
      </c>
      <c r="CC7" s="24">
        <v>236.49</v>
      </c>
      <c r="CD7" s="24">
        <v>230.03</v>
      </c>
      <c r="CE7" s="24">
        <v>232.98</v>
      </c>
      <c r="CF7" s="24">
        <v>206.2</v>
      </c>
      <c r="CG7" s="24">
        <v>417.56</v>
      </c>
      <c r="CH7" s="24">
        <v>449.72</v>
      </c>
      <c r="CI7" s="24">
        <v>437.27</v>
      </c>
      <c r="CJ7" s="24">
        <v>456.72</v>
      </c>
      <c r="CK7" s="24">
        <v>481.96</v>
      </c>
      <c r="CL7" s="24">
        <v>426.52</v>
      </c>
      <c r="CM7" s="24">
        <v>32.46</v>
      </c>
      <c r="CN7" s="24">
        <v>33.42</v>
      </c>
      <c r="CO7" s="24">
        <v>32.28</v>
      </c>
      <c r="CP7" s="24">
        <v>32.369999999999997</v>
      </c>
      <c r="CQ7" s="24">
        <v>28.95</v>
      </c>
      <c r="CR7" s="24">
        <v>32.479999999999997</v>
      </c>
      <c r="CS7" s="24">
        <v>30.19</v>
      </c>
      <c r="CT7" s="24">
        <v>28.77</v>
      </c>
      <c r="CU7" s="24">
        <v>26.22</v>
      </c>
      <c r="CV7" s="24">
        <v>26.12</v>
      </c>
      <c r="CW7" s="24">
        <v>28.16</v>
      </c>
      <c r="CX7" s="24">
        <v>79.900000000000006</v>
      </c>
      <c r="CY7" s="24">
        <v>80.56</v>
      </c>
      <c r="CZ7" s="24">
        <v>81.31</v>
      </c>
      <c r="DA7" s="24">
        <v>81.64</v>
      </c>
      <c r="DB7" s="24">
        <v>84.81</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4.09</v>
      </c>
      <c r="EG7" s="24">
        <v>0.56999999999999995</v>
      </c>
      <c r="EH7" s="24">
        <v>0.26</v>
      </c>
      <c r="EI7" s="24">
        <v>0.04</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河内 祐介</cp:lastModifiedBy>
  <cp:lastPrinted>2025-02-12T00:01:22Z</cp:lastPrinted>
  <dcterms:created xsi:type="dcterms:W3CDTF">2025-01-24T07:38:03Z</dcterms:created>
  <dcterms:modified xsi:type="dcterms:W3CDTF">2025-02-12T00:01:25Z</dcterms:modified>
  <cp:category/>
</cp:coreProperties>
</file>