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nns-sv\環境整備課1\◆◆下水道関係綴り◆◆\公営企業に係る経営比較分析表\R6\"/>
    </mc:Choice>
  </mc:AlternateContent>
  <xr:revisionPtr revIDLastSave="0" documentId="13_ncr:1_{700622CD-7CCE-4D74-85EF-217C8FD03C08}" xr6:coauthVersionLast="47" xr6:coauthVersionMax="47" xr10:uidLastSave="{00000000-0000-0000-0000-000000000000}"/>
  <workbookProtection workbookAlgorithmName="SHA-512" workbookHashValue="DzUgm0JDSBQfu3iEb1kH8kc0/CFKDDuKqrC7LsVw/DcjEExXNNBKlPccNCU+XxiHe6LOmJqLJV4h7ReF8TZejw==" workbookSaltValue="fTdxRhj9SMi/so8riA9kEQ==" workbookSpinCount="100000" lockStructure="1"/>
  <bookViews>
    <workbookView xWindow="1065" yWindow="1350" windowWidth="20010" windowHeight="1101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L10" i="4"/>
  <c r="AD10" i="4"/>
  <c r="P10" i="4"/>
  <c r="B10" i="4"/>
  <c r="AT8" i="4"/>
  <c r="I8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<sst xmlns="http://schemas.openxmlformats.org/spreadsheetml/2006/main" count="236" uniqueCount="119">
  <si>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</si>
  <si>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</si>
  <si>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</si>
  <si>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</si>
  <si>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</si>
  <si>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</si>
  <si>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</si>
  <si>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</si>
  <si>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</si>
  <si>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</si>
  <si>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</si>
  <si>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</si>
  <si>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</si>
  <si>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</si>
  <si>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</si>
  <si>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</si>
  <si>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</si>
  <si>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</si>
  <si>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</si>
  <si>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</si>
  <si>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</si>
  <si>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</si>
  <si>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</si>
  <si>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</si>
  <si>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</si>
  <si>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</si>
  <si>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</si>
  <si>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</si>
  <si>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</si>
  <si>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</si>
  <si>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</si>
  <si>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</si>
  <si>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</si>
  <si>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</si>
  <si>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</si>
  <si>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</si>
  <si>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</si>
  <si>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</si>
  <si>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</si>
  <si>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</si>
  <si>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</si>
  <si>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</si>
  <si>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</si>
  <si>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</si>
  <si>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</si>
  <si>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</si>
  <si>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</si>
  <si>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</si>
  <si>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</si>
  <si>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</si>
  <si>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</si>
  <si>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</si>
  <si>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</si>
  <si>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</si>
  <si>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</si>
  <si>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</si>
  <si>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</si>
  <si>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</si>
  <si>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</si>
  <si>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</si>
  <si>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</si>
  <si>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</si>
  <si>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</si>
  <si>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</si>
  <si>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</si>
  <si>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</si>
  <si>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</si>
  <si>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</si>
  <si>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</si>
  <si>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</si>
  <si>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</si>
  <si>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</si>
  <si>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</si>
  <si>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</si>
  <si>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</si>
  <si>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</si>
  <si>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</si>
  <si>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</si>
  <si>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</si>
  <si>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</si>
  <si>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</si>
  <si>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</si>
  <si>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</si>
  <si>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</si>
  <si>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</si>
  <si>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</si>
  <si>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</si>
  <si>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</si>
  <si>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</si>
  <si>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</si>
  <si>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</si>
  <si>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</si>
  <si>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</si>
  <si>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</si>
  <si>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</si>
  <si>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</si>
  <si>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</si>
  <si>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</si>
  <si>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西ノ島町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</si>
  <si>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</si>
  <si>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</si>
  <si>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</si>
  <si>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</si>
  <si>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</si>
  <si>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</si>
  <si>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</si>
  <si>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</si>
  <si>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</si>
  <si>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</si>
  <si>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</si>
  <si>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</si>
  <si>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</si>
  <si>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</si>
  <si>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</si>
  <si>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</si>
  <si>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</si>
  <si>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特定環境保全公共下水道は平成18年度から供用を開始し接続率は平成23年度に41.3％、令和5年度は69.9％となっており今後も加入促進を進める。
　東部地区は供用開始から17年が経過しており、平成29年度に長寿命化計画の策定を行い、老朽化対策を見据えた整備を行っていく。
　また、地理的条件から汚水処理原価は平成27年度まで類似団体平均値よりも大幅に高い状態であったが、日々の維持管理費の削減等により改善されている。</t>
    <phoneticPr fontId="4"/>
  </si>
  <si>
    <t>　徐々に接続率が上昇しているものの、更なる加入促進のため平成23年度から分担金の分割納付ができるように制度改正を行った。人口は減少する見込みではあるものの、接続率を伸ばす抜本的な促進策を行うことで、営業収益を確保し、収益的収支比率の上昇を進める時にある。
　また、漁業集落排水施設及びし尿処理施設を含む施設の広域化、共同化に向けて準備を進めていく。</t>
    <phoneticPr fontId="4"/>
  </si>
  <si>
    <t>　平成18年度に供用開始し、まだ際立つほどではないが、修繕費が増加しつつある。令和5年度には供用開始から17年が経過し、処理場、中継ポンプの機器類の更新時期を迎えた。
　そのため、平成29年度に策定した長寿命化計画に沿って経営状況を判断しながら、令和4年度から処理場、中継ポンプ施設の修繕を計画的に行っている。
　また、管渠老朽化率・改善率については現在不具合がないこと、法定耐用年数まで更新工事を行う予定はない。</t>
    <rPh sb="79" eb="80">
      <t>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</si>
</sst>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0-46BD-A275-3BA2690B3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F0-46BD-A275-3BA2690B3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44.07</c:v>
                </c:pt>
                <c:pt idx="1">
                  <c:v>53.33</c:v>
                </c:pt>
                <c:pt idx="2">
                  <c:v>50.37</c:v>
                </c:pt>
                <c:pt idx="3">
                  <c:v>47.41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0-41B4-A38F-9599503B8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37.65</c:v>
                </c:pt>
                <c:pt idx="1">
                  <c:v>36.71</c:v>
                </c:pt>
                <c:pt idx="2">
                  <c:v>33.799999999999997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0-41B4-A38F-9599503B8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68.08</c:v>
                </c:pt>
                <c:pt idx="1">
                  <c:v>68.55</c:v>
                </c:pt>
                <c:pt idx="2">
                  <c:v>71.59</c:v>
                </c:pt>
                <c:pt idx="3">
                  <c:v>72.55</c:v>
                </c:pt>
                <c:pt idx="4">
                  <c:v>73.91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0-42AF-961F-1DED0D483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67.37</c:v>
                </c:pt>
                <c:pt idx="1">
                  <c:v>70.05</c:v>
                </c:pt>
                <c:pt idx="2">
                  <c:v>67.09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0-42AF-961F-1DED0D483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101.42</c:v>
                </c:pt>
                <c:pt idx="1">
                  <c:v>97.66</c:v>
                </c:pt>
                <c:pt idx="2">
                  <c:v>96.43</c:v>
                </c:pt>
                <c:pt idx="3">
                  <c:v>98.41</c:v>
                </c:pt>
                <c:pt idx="4">
                  <c:v>112.44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3-4F96-8985-B8CA2357C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3-4F96-8985-B8CA2357C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E-4DFF-9444-4126815DE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E-4DFF-9444-4126815DE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7-4903-AAB7-FA02621A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7-4903-AAB7-FA02621A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ED7-B83B-1F6AC3B1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8-4ED7-B83B-1F6AC3B1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A-4BBD-BB8C-DC3818AB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A-4BBD-BB8C-DC3818AB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2134.29</c:v>
                </c:pt>
                <c:pt idx="2">
                  <c:v>2087.3000000000002</c:v>
                </c:pt>
                <c:pt idx="3">
                  <c:v>2071.33</c:v>
                </c:pt>
                <c:pt idx="4">
                  <c:v>2462.1799999999998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7-4787-B298-2057A5DF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1087.96</c:v>
                </c:pt>
                <c:pt idx="1">
                  <c:v>1209.45</c:v>
                </c:pt>
                <c:pt idx="2">
                  <c:v>1042.6400000000001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7-4787-B298-2057A5DF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74.599999999999994</c:v>
                </c:pt>
                <c:pt idx="1">
                  <c:v>75.790000000000006</c:v>
                </c:pt>
                <c:pt idx="2">
                  <c:v>72.63</c:v>
                </c:pt>
                <c:pt idx="3">
                  <c:v>72.260000000000005</c:v>
                </c:pt>
                <c:pt idx="4">
                  <c:v>72.92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0-4E2F-A447-3C98A5990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55.93</c:v>
                </c:pt>
                <c:pt idx="2">
                  <c:v>55.76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0-4E2F-A447-3C98A5990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231.98</c:v>
                </c:pt>
                <c:pt idx="1">
                  <c:v>230.88</c:v>
                </c:pt>
                <c:pt idx="2">
                  <c:v>236.96</c:v>
                </c:pt>
                <c:pt idx="3">
                  <c:v>240.52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7-423F-85F7-CAE77E01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270.60000000000002</c:v>
                </c:pt>
                <c:pt idx="1">
                  <c:v>289.60000000000002</c:v>
                </c:pt>
                <c:pt idx="2">
                  <c:v>296.14999999999998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7-423F-85F7-CAE77E01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J6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島根県　西ノ島町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特定環境保全公共下水道</v>
      </c>
      <c r="Q8" s="39"/>
      <c r="R8" s="39"/>
      <c r="S8" s="39"/>
      <c r="T8" s="39"/>
      <c r="U8" s="39"/>
      <c r="V8" s="39"/>
      <c r="W8" s="39" t="str">
        <f>データ!L6</f>
        <v>D2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2548</v>
      </c>
      <c r="AM8" s="41"/>
      <c r="AN8" s="41"/>
      <c r="AO8" s="41"/>
      <c r="AP8" s="41"/>
      <c r="AQ8" s="41"/>
      <c r="AR8" s="41"/>
      <c r="AS8" s="41"/>
      <c r="AT8" s="34">
        <f>データ!T6</f>
        <v>55.97</v>
      </c>
      <c r="AU8" s="34"/>
      <c r="AV8" s="34"/>
      <c r="AW8" s="34"/>
      <c r="AX8" s="34"/>
      <c r="AY8" s="34"/>
      <c r="AZ8" s="34"/>
      <c r="BA8" s="34"/>
      <c r="BB8" s="34">
        <f>データ!U6</f>
        <v>45.52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23.9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3525</v>
      </c>
      <c r="AE10" s="41"/>
      <c r="AF10" s="41"/>
      <c r="AG10" s="41"/>
      <c r="AH10" s="41"/>
      <c r="AI10" s="41"/>
      <c r="AJ10" s="41"/>
      <c r="AK10" s="2"/>
      <c r="AL10" s="41">
        <f>データ!V6</f>
        <v>594</v>
      </c>
      <c r="AM10" s="41"/>
      <c r="AN10" s="41"/>
      <c r="AO10" s="41"/>
      <c r="AP10" s="41"/>
      <c r="AQ10" s="41"/>
      <c r="AR10" s="41"/>
      <c r="AS10" s="41"/>
      <c r="AT10" s="34">
        <f>データ!W6</f>
        <v>0.25</v>
      </c>
      <c r="AU10" s="34"/>
      <c r="AV10" s="34"/>
      <c r="AW10" s="34"/>
      <c r="AX10" s="34"/>
      <c r="AY10" s="34"/>
      <c r="AZ10" s="34"/>
      <c r="BA10" s="34"/>
      <c r="BB10" s="34">
        <f>データ!X6</f>
        <v>2376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116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117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43</v>
      </c>
      <c r="N86" s="12" t="s">
        <v>43</v>
      </c>
      <c r="O86" s="12" t="str">
        <f>データ!EO6</f>
        <v>【0.11】</v>
      </c>
    </row>
  </sheetData>
  <sheetProtection algorithmName="SHA-512" hashValue="OwlwOd5IvyhD2ILlNvnow1RLy0M48SlJp5aVsDPWgUmMxUe1AiR0XQNdfWmL0zuxHYG2V127bF3BGkVDrW4sKA==" saltValue="BVObmU1VBbPDVhShURTKf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325261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島根県　西ノ島町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23.9</v>
      </c>
      <c r="Q6" s="20">
        <f t="shared" si="3"/>
        <v>100</v>
      </c>
      <c r="R6" s="20">
        <f t="shared" si="3"/>
        <v>3525</v>
      </c>
      <c r="S6" s="20">
        <f t="shared" si="3"/>
        <v>2548</v>
      </c>
      <c r="T6" s="20">
        <f t="shared" si="3"/>
        <v>55.97</v>
      </c>
      <c r="U6" s="20">
        <f t="shared" si="3"/>
        <v>45.52</v>
      </c>
      <c r="V6" s="20">
        <f t="shared" si="3"/>
        <v>594</v>
      </c>
      <c r="W6" s="20">
        <f t="shared" si="3"/>
        <v>0.25</v>
      </c>
      <c r="X6" s="20">
        <f t="shared" si="3"/>
        <v>2376</v>
      </c>
      <c r="Y6" s="21">
        <f>IF(Y7="",NA(),Y7)</f>
        <v>101.42</v>
      </c>
      <c r="Z6" s="21">
        <f t="shared" ref="Z6:AH6" si="4">IF(Z7="",NA(),Z7)</f>
        <v>97.66</v>
      </c>
      <c r="AA6" s="21">
        <f t="shared" si="4"/>
        <v>96.43</v>
      </c>
      <c r="AB6" s="21">
        <f t="shared" si="4"/>
        <v>98.41</v>
      </c>
      <c r="AC6" s="21">
        <f t="shared" si="4"/>
        <v>112.44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1">
        <f t="shared" ref="BG6:BO6" si="7">IF(BG7="",NA(),BG7)</f>
        <v>2134.29</v>
      </c>
      <c r="BH6" s="21">
        <f t="shared" si="7"/>
        <v>2087.3000000000002</v>
      </c>
      <c r="BI6" s="21">
        <f t="shared" si="7"/>
        <v>2071.33</v>
      </c>
      <c r="BJ6" s="21">
        <f t="shared" si="7"/>
        <v>2462.1799999999998</v>
      </c>
      <c r="BK6" s="21">
        <f t="shared" si="7"/>
        <v>1087.96</v>
      </c>
      <c r="BL6" s="21">
        <f t="shared" si="7"/>
        <v>1209.45</v>
      </c>
      <c r="BM6" s="21">
        <f t="shared" si="7"/>
        <v>1042.6400000000001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74.599999999999994</v>
      </c>
      <c r="BR6" s="21">
        <f t="shared" ref="BR6:BZ6" si="8">IF(BR7="",NA(),BR7)</f>
        <v>75.790000000000006</v>
      </c>
      <c r="BS6" s="21">
        <f t="shared" si="8"/>
        <v>72.63</v>
      </c>
      <c r="BT6" s="21">
        <f t="shared" si="8"/>
        <v>72.260000000000005</v>
      </c>
      <c r="BU6" s="21">
        <f t="shared" si="8"/>
        <v>72.92</v>
      </c>
      <c r="BV6" s="21">
        <f t="shared" si="8"/>
        <v>59.67</v>
      </c>
      <c r="BW6" s="21">
        <f t="shared" si="8"/>
        <v>55.93</v>
      </c>
      <c r="BX6" s="21">
        <f t="shared" si="8"/>
        <v>55.76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231.98</v>
      </c>
      <c r="CC6" s="21">
        <f t="shared" ref="CC6:CK6" si="9">IF(CC7="",NA(),CC7)</f>
        <v>230.88</v>
      </c>
      <c r="CD6" s="21">
        <f t="shared" si="9"/>
        <v>236.96</v>
      </c>
      <c r="CE6" s="21">
        <f t="shared" si="9"/>
        <v>240.52</v>
      </c>
      <c r="CF6" s="21">
        <f t="shared" si="9"/>
        <v>200</v>
      </c>
      <c r="CG6" s="21">
        <f t="shared" si="9"/>
        <v>270.60000000000002</v>
      </c>
      <c r="CH6" s="21">
        <f t="shared" si="9"/>
        <v>289.60000000000002</v>
      </c>
      <c r="CI6" s="21">
        <f t="shared" si="9"/>
        <v>296.14999999999998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44.07</v>
      </c>
      <c r="CN6" s="21">
        <f t="shared" ref="CN6:CV6" si="10">IF(CN7="",NA(),CN7)</f>
        <v>53.33</v>
      </c>
      <c r="CO6" s="21">
        <f t="shared" si="10"/>
        <v>50.37</v>
      </c>
      <c r="CP6" s="21">
        <f t="shared" si="10"/>
        <v>47.41</v>
      </c>
      <c r="CQ6" s="21">
        <f t="shared" si="10"/>
        <v>40</v>
      </c>
      <c r="CR6" s="21">
        <f t="shared" si="10"/>
        <v>37.65</v>
      </c>
      <c r="CS6" s="21">
        <f t="shared" si="10"/>
        <v>36.71</v>
      </c>
      <c r="CT6" s="21">
        <f t="shared" si="10"/>
        <v>33.799999999999997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68.08</v>
      </c>
      <c r="CY6" s="21">
        <f t="shared" ref="CY6:DG6" si="11">IF(CY7="",NA(),CY7)</f>
        <v>68.55</v>
      </c>
      <c r="CZ6" s="21">
        <f t="shared" si="11"/>
        <v>71.59</v>
      </c>
      <c r="DA6" s="21">
        <f t="shared" si="11"/>
        <v>72.55</v>
      </c>
      <c r="DB6" s="21">
        <f t="shared" si="11"/>
        <v>73.91</v>
      </c>
      <c r="DC6" s="21">
        <f t="shared" si="11"/>
        <v>67.37</v>
      </c>
      <c r="DD6" s="21">
        <f t="shared" si="11"/>
        <v>70.05</v>
      </c>
      <c r="DE6" s="21">
        <f t="shared" si="11"/>
        <v>67.09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1">
        <f t="shared" si="14"/>
        <v>7.0000000000000007E-2</v>
      </c>
      <c r="EJ6" s="21">
        <f t="shared" si="14"/>
        <v>0.06</v>
      </c>
      <c r="EK6" s="21">
        <f t="shared" si="14"/>
        <v>0.02</v>
      </c>
      <c r="EL6" s="20">
        <f t="shared" si="14"/>
        <v>0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15">
      <c r="A7" s="14"/>
      <c r="B7" s="23">
        <v>2023</v>
      </c>
      <c r="C7" s="23">
        <v>325261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23.9</v>
      </c>
      <c r="Q7" s="24">
        <v>100</v>
      </c>
      <c r="R7" s="24">
        <v>3525</v>
      </c>
      <c r="S7" s="24">
        <v>2548</v>
      </c>
      <c r="T7" s="24">
        <v>55.97</v>
      </c>
      <c r="U7" s="24">
        <v>45.52</v>
      </c>
      <c r="V7" s="24">
        <v>594</v>
      </c>
      <c r="W7" s="24">
        <v>0.25</v>
      </c>
      <c r="X7" s="24">
        <v>2376</v>
      </c>
      <c r="Y7" s="24">
        <v>101.42</v>
      </c>
      <c r="Z7" s="24">
        <v>97.66</v>
      </c>
      <c r="AA7" s="24">
        <v>96.43</v>
      </c>
      <c r="AB7" s="24">
        <v>98.41</v>
      </c>
      <c r="AC7" s="24">
        <v>112.44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2134.29</v>
      </c>
      <c r="BH7" s="24">
        <v>2087.3000000000002</v>
      </c>
      <c r="BI7" s="24">
        <v>2071.33</v>
      </c>
      <c r="BJ7" s="24">
        <v>2462.1799999999998</v>
      </c>
      <c r="BK7" s="24">
        <v>1087.96</v>
      </c>
      <c r="BL7" s="24">
        <v>1209.45</v>
      </c>
      <c r="BM7" s="24">
        <v>1042.6400000000001</v>
      </c>
      <c r="BN7" s="24">
        <v>1195.47</v>
      </c>
      <c r="BO7" s="24">
        <v>1168.69</v>
      </c>
      <c r="BP7" s="24">
        <v>1156.82</v>
      </c>
      <c r="BQ7" s="24">
        <v>74.599999999999994</v>
      </c>
      <c r="BR7" s="24">
        <v>75.790000000000006</v>
      </c>
      <c r="BS7" s="24">
        <v>72.63</v>
      </c>
      <c r="BT7" s="24">
        <v>72.260000000000005</v>
      </c>
      <c r="BU7" s="24">
        <v>72.92</v>
      </c>
      <c r="BV7" s="24">
        <v>59.67</v>
      </c>
      <c r="BW7" s="24">
        <v>55.93</v>
      </c>
      <c r="BX7" s="24">
        <v>55.76</v>
      </c>
      <c r="BY7" s="24">
        <v>69.430000000000007</v>
      </c>
      <c r="BZ7" s="24">
        <v>70.709999999999994</v>
      </c>
      <c r="CA7" s="24">
        <v>75.33</v>
      </c>
      <c r="CB7" s="24">
        <v>231.98</v>
      </c>
      <c r="CC7" s="24">
        <v>230.88</v>
      </c>
      <c r="CD7" s="24">
        <v>236.96</v>
      </c>
      <c r="CE7" s="24">
        <v>240.52</v>
      </c>
      <c r="CF7" s="24">
        <v>200</v>
      </c>
      <c r="CG7" s="24">
        <v>270.60000000000002</v>
      </c>
      <c r="CH7" s="24">
        <v>289.60000000000002</v>
      </c>
      <c r="CI7" s="24">
        <v>296.14999999999998</v>
      </c>
      <c r="CJ7" s="24">
        <v>239.46</v>
      </c>
      <c r="CK7" s="24">
        <v>233.15</v>
      </c>
      <c r="CL7" s="24">
        <v>215.73</v>
      </c>
      <c r="CM7" s="24">
        <v>44.07</v>
      </c>
      <c r="CN7" s="24">
        <v>53.33</v>
      </c>
      <c r="CO7" s="24">
        <v>50.37</v>
      </c>
      <c r="CP7" s="24">
        <v>47.41</v>
      </c>
      <c r="CQ7" s="24">
        <v>40</v>
      </c>
      <c r="CR7" s="24">
        <v>37.65</v>
      </c>
      <c r="CS7" s="24">
        <v>36.71</v>
      </c>
      <c r="CT7" s="24">
        <v>33.799999999999997</v>
      </c>
      <c r="CU7" s="24">
        <v>41.06</v>
      </c>
      <c r="CV7" s="24">
        <v>42.09</v>
      </c>
      <c r="CW7" s="24">
        <v>43.28</v>
      </c>
      <c r="CX7" s="24">
        <v>68.08</v>
      </c>
      <c r="CY7" s="24">
        <v>68.55</v>
      </c>
      <c r="CZ7" s="24">
        <v>71.59</v>
      </c>
      <c r="DA7" s="24">
        <v>72.55</v>
      </c>
      <c r="DB7" s="24">
        <v>73.91</v>
      </c>
      <c r="DC7" s="24">
        <v>67.37</v>
      </c>
      <c r="DD7" s="24">
        <v>70.05</v>
      </c>
      <c r="DE7" s="24">
        <v>67.09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7.0000000000000007E-2</v>
      </c>
      <c r="EJ7" s="24">
        <v>0.06</v>
      </c>
      <c r="EK7" s="24">
        <v>0.02</v>
      </c>
      <c r="EL7" s="24">
        <v>0</v>
      </c>
      <c r="EM7" s="24">
        <v>0.08</v>
      </c>
      <c r="EN7" s="24">
        <v>0.06</v>
      </c>
      <c r="EO7" s="24">
        <v>0.11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草苅 良和</cp:lastModifiedBy>
  <dcterms:created xsi:type="dcterms:W3CDTF">2025-01-24T07:31:42Z</dcterms:created>
  <dcterms:modified xsi:type="dcterms:W3CDTF">2025-02-07T08:28:45Z</dcterms:modified>
  <cp:category/>
</cp:coreProperties>
</file>