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田口淳\Downloads\"/>
    </mc:Choice>
  </mc:AlternateContent>
  <xr:revisionPtr revIDLastSave="0" documentId="13_ncr:1_{39681A1A-186F-4C9E-B2BC-B5B4D481824B}" xr6:coauthVersionLast="47" xr6:coauthVersionMax="47" xr10:uidLastSave="{00000000-0000-0000-0000-000000000000}"/>
  <workbookProtection workbookAlgorithmName="SHA-512" workbookHashValue="R9NZ4zf3cwOlfpjwOoOehT8WBx42coA8Ia/X3jCJFo2idiXcwrn7ClKzcvSR7/mE9qoCI5ahUXnseSmqSDH1nw==" workbookSaltValue="pVElP2xtrE0B9mMSun76ig==" workbookSpinCount="100000" lockStructure="1"/>
  <bookViews>
    <workbookView xWindow="11808" yWindow="25812"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P10" i="4"/>
  <c r="B10" i="4"/>
  <c r="AD8" i="4"/>
  <c r="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<sst xmlns="http://schemas.openxmlformats.org/spreadsheetml/2006/main" count="236" uniqueCount="120">
  <si>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</si>
  <si>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</si>
  <si>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</si>
  <si>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</si>
  <si>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</si>
  <si>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</si>
  <si>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</si>
  <si>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</si>
  <si>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</si>
  <si>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</si>
  <si>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</si>
  <si>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</si>
  <si>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</si>
  <si>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</si>
  <si>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</si>
  <si>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</si>
  <si>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</si>
  <si>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</si>
  <si>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</si>
  <si>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</si>
  <si>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</si>
  <si>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</si>
  <si>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</si>
  <si>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</si>
  <si>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</si>
  <si>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</si>
  <si>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</si>
  <si>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</si>
  <si>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</si>
  <si>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</si>
  <si>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</si>
  <si>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</si>
  <si>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</si>
  <si>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</si>
  <si>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</si>
  <si>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</si>
  <si>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</si>
  <si>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</si>
  <si>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</si>
  <si>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</si>
  <si>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</si>
  <si>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</si>
  <si>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</si>
  <si>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</si>
  <si>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</si>
  <si>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</si>
  <si>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</si>
  <si>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</si>
  <si>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</si>
  <si>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</si>
  <si>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</si>
  <si>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</si>
  <si>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</si>
  <si>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</si>
  <si>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</si>
  <si>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</si>
  <si>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</si>
  <si>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</si>
  <si>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</si>
  <si>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</si>
  <si>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</si>
  <si>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</si>
  <si>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</si>
  <si>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</si>
  <si>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</si>
  <si>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</si>
  <si>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</si>
  <si>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</si>
  <si>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</si>
  <si>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</si>
  <si>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</si>
  <si>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</si>
  <si>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</si>
  <si>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</si>
  <si>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</si>
  <si>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</si>
  <si>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</si>
  <si>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</si>
  <si>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</si>
  <si>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</si>
  <si>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</si>
  <si>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</si>
  <si>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</si>
  <si>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</si>
  <si>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</si>
  <si>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</si>
  <si>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</si>
  <si>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</si>
  <si>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</si>
  <si>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</si>
  <si>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</si>
  <si>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</si>
  <si>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</si>
  <si>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</si>
  <si>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</si>
  <si>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</si>
  <si>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</si>
  <si>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</si>
  <si>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</si>
  <si>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</si>
  <si>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</si>
  <si>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</si>
  <si>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</si>
  <si>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</si>
  <si>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</si>
  <si>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</si>
  <si>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</si>
  <si>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</si>
  <si>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</si>
  <si>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</si>
  <si>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</si>
  <si>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</si>
  <si>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</si>
  <si>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</si>
  <si>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</si>
  <si>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</si>
  <si>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</si>
  <si>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管渠については、完成から１０数年程度とまだ更新までは期間があるため、予定はしておりません。その他機械・設備については、日常点検や定期点検を実施し、適切な維持管理及び計画的な更新等に努めます。</t>
  </si>
  <si>
    <t>　下水道事業は、家庭や事業所などから排出される汚水を処理することで、公衆衛生の向上・公共用水域の水質保全に貢献する重要な役割を担っています。そのために「経営戦略」を着実に実行し、適切なローリングを実施することで、経費の削減及び適正な収入の確保、また施設の適正化を進めるなど、引き続き経営努力を行っていきます。</t>
  </si>
  <si>
    <t>　本町は、島根半島の沖合約６０kmに浮かぶ離島であり、人口密度も高くないことから装置産業である下水道事業を経営するには、厳しい環境にあります。
　　　　　　　　　　　　　　　　　　　　　　　　　　　[①収益的収支比率］は、近年３０％台から５０％台を推移しておりますが、他会計からの繰入金の増加が要因であるため経営改善が進んだとは言えず、引き続き一般会計からの繰入金の補填が必要な状態にあります。
［④企業債残高対給水収益比率］は、類似団体と比較すると高い傾向にあります。これは企業債の償還期間が比較的長く、減少しにくいこと等が考えられます。今後は人口減少や施設の老朽化などが進行するため、企業債も増加する予想であり、更なる経営努力が必要となります。                                                    　　　　　　　[⑤経費回収率]・[⑧水洗化率]は類似団体の平均値を上回っていますが、更なる改善に向けて努力を続けて参ります。
[⑦施設利用率]は類似団体の平均値を下回っております。原因を確認し更なる改善に向けて努力を続けて参ります。　　　　　　　　　　　　　　　　　　
　　　　　　　　　　　　　　　　　　　　　　　　　　　　また、令和８年度までの経営見通しや投資計画に基づく「経営戦略」を策定済であり、健全な経営に取り組んでいきます。</t>
    <rPh sb="457" eb="458">
      <t>シタ</t>
    </rPh>
    <rPh sb="466" eb="468">
      <t>ゲンイン</t>
    </rPh>
    <rPh sb="469" eb="471">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</si>
</sst>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22-4BEF-B748-D705CB95F51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2322-4BEF-B748-D705CB95F51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36.36</c:v>
                </c:pt>
                <c:pt idx="1">
                  <c:v>36.36</c:v>
                </c:pt>
                <c:pt idx="2">
                  <c:v>36.36</c:v>
                </c:pt>
                <c:pt idx="3">
                  <c:v>17.170000000000002</c:v>
                </c:pt>
                <c:pt idx="4">
                  <c:v>17.170000000000002</c:v>
                </c:pt>
              </c:numCache>
            </c:numRef>
          </c:val>
          <c:extLst>
            <c:ext xmlns:c16="http://schemas.microsoft.com/office/drawing/2014/chart" uri="{C3380CC4-5D6E-409C-BE32-E72D297353CC}">
              <c16:uniqueId val="{00000000-FA59-40D3-BD1C-6C984ED7DD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FA59-40D3-BD1C-6C984ED7DD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96.31</c:v>
                </c:pt>
                <c:pt idx="1">
                  <c:v>95.83</c:v>
                </c:pt>
                <c:pt idx="2">
                  <c:v>96.35</c:v>
                </c:pt>
                <c:pt idx="3">
                  <c:v>96.32</c:v>
                </c:pt>
                <c:pt idx="4">
                  <c:v>96.27</c:v>
                </c:pt>
              </c:numCache>
            </c:numRef>
          </c:val>
          <c:extLst>
            <c:ext xmlns:c16="http://schemas.microsoft.com/office/drawing/2014/chart" uri="{C3380CC4-5D6E-409C-BE32-E72D297353CC}">
              <c16:uniqueId val="{00000000-2F11-464E-A9C4-F28E1865AF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2F11-464E-A9C4-F28E1865AF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41.6</c:v>
                </c:pt>
                <c:pt idx="1">
                  <c:v>34.17</c:v>
                </c:pt>
                <c:pt idx="2">
                  <c:v>47.54</c:v>
                </c:pt>
                <c:pt idx="3">
                  <c:v>48.67</c:v>
                </c:pt>
                <c:pt idx="4">
                  <c:v>34.68</c:v>
                </c:pt>
              </c:numCache>
            </c:numRef>
          </c:val>
          <c:extLst>
            <c:ext xmlns:c16="http://schemas.microsoft.com/office/drawing/2014/chart" uri="{C3380CC4-5D6E-409C-BE32-E72D297353CC}">
              <c16:uniqueId val="{00000000-6575-4200-852F-FFC51F84D8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75-4200-852F-FFC51F84D8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62-46A7-AE9F-2DD4DE8DF3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62-46A7-AE9F-2DD4DE8DF3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7-4C3B-86E4-01E58162EF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7-4C3B-86E4-01E58162EF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25-4B92-A0A3-C750B6EF85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25-4B92-A0A3-C750B6EF85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4A-4956-B418-8E0A1CCE1F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4A-4956-B418-8E0A1CCE1F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3743.79</c:v>
                </c:pt>
                <c:pt idx="1">
                  <c:v>3569.62</c:v>
                </c:pt>
                <c:pt idx="2">
                  <c:v>3382.78</c:v>
                </c:pt>
                <c:pt idx="3">
                  <c:v>3259.22</c:v>
                </c:pt>
                <c:pt idx="4">
                  <c:v>2723.86</c:v>
                </c:pt>
              </c:numCache>
            </c:numRef>
          </c:val>
          <c:extLst>
            <c:ext xmlns:c16="http://schemas.microsoft.com/office/drawing/2014/chart" uri="{C3380CC4-5D6E-409C-BE32-E72D297353CC}">
              <c16:uniqueId val="{00000000-1C52-4045-A687-A61DCF1517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1C52-4045-A687-A61DCF1517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50.01</c:v>
                </c:pt>
                <c:pt idx="1">
                  <c:v>76.8</c:v>
                </c:pt>
                <c:pt idx="2">
                  <c:v>64.83</c:v>
                </c:pt>
                <c:pt idx="3">
                  <c:v>61.08</c:v>
                </c:pt>
                <c:pt idx="4">
                  <c:v>42.67</c:v>
                </c:pt>
              </c:numCache>
            </c:numRef>
          </c:val>
          <c:extLst>
            <c:ext xmlns:c16="http://schemas.microsoft.com/office/drawing/2014/chart" uri="{C3380CC4-5D6E-409C-BE32-E72D297353CC}">
              <c16:uniqueId val="{00000000-FDE7-45DF-B1B4-888B3DC6E4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FDE7-45DF-B1B4-888B3DC6E4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661.72</c:v>
                </c:pt>
                <c:pt idx="1">
                  <c:v>429.55</c:v>
                </c:pt>
                <c:pt idx="2">
                  <c:v>490.91</c:v>
                </c:pt>
                <c:pt idx="3">
                  <c:v>561.42999999999995</c:v>
                </c:pt>
                <c:pt idx="4">
                  <c:v>764.34</c:v>
                </c:pt>
              </c:numCache>
            </c:numRef>
          </c:val>
          <c:extLst>
            <c:ext xmlns:c16="http://schemas.microsoft.com/office/drawing/2014/chart" uri="{C3380CC4-5D6E-409C-BE32-E72D297353CC}">
              <c16:uniqueId val="{00000000-4D9B-4BF9-8781-D0EFA985AE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4D9B-4BF9-8781-D0EFA985AE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4"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島根県　海士町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2214</v>
      </c>
      <c r="AM8" s="54"/>
      <c r="AN8" s="54"/>
      <c r="AO8" s="54"/>
      <c r="AP8" s="54"/>
      <c r="AQ8" s="54"/>
      <c r="AR8" s="54"/>
      <c r="AS8" s="54"/>
      <c r="AT8" s="53">
        <f>データ!T6</f>
        <v>33.44</v>
      </c>
      <c r="AU8" s="53"/>
      <c r="AV8" s="53"/>
      <c r="AW8" s="53"/>
      <c r="AX8" s="53"/>
      <c r="AY8" s="53"/>
      <c r="AZ8" s="53"/>
      <c r="BA8" s="53"/>
      <c r="BB8" s="53">
        <f>データ!U6</f>
        <v>66.209999999999994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18.86</v>
      </c>
      <c r="Q10" s="53"/>
      <c r="R10" s="53"/>
      <c r="S10" s="53"/>
      <c r="T10" s="53"/>
      <c r="U10" s="53"/>
      <c r="V10" s="53"/>
      <c r="W10" s="53">
        <f>データ!Q6</f>
        <v>100</v>
      </c>
      <c r="X10" s="53"/>
      <c r="Y10" s="53"/>
      <c r="Z10" s="53"/>
      <c r="AA10" s="53"/>
      <c r="AB10" s="53"/>
      <c r="AC10" s="53"/>
      <c r="AD10" s="54">
        <f>データ!R6</f>
        <v>4210</v>
      </c>
      <c r="AE10" s="54"/>
      <c r="AF10" s="54"/>
      <c r="AG10" s="54"/>
      <c r="AH10" s="54"/>
      <c r="AI10" s="54"/>
      <c r="AJ10" s="54"/>
      <c r="AK10" s="2"/>
      <c r="AL10" s="54">
        <f>データ!V6</f>
        <v>402</v>
      </c>
      <c r="AM10" s="54"/>
      <c r="AN10" s="54"/>
      <c r="AO10" s="54"/>
      <c r="AP10" s="54"/>
      <c r="AQ10" s="54"/>
      <c r="AR10" s="54"/>
      <c r="AS10" s="54"/>
      <c r="AT10" s="53">
        <f>データ!W6</f>
        <v>0.09</v>
      </c>
      <c r="AU10" s="53"/>
      <c r="AV10" s="53"/>
      <c r="AW10" s="53"/>
      <c r="AX10" s="53"/>
      <c r="AY10" s="53"/>
      <c r="AZ10" s="53"/>
      <c r="BA10" s="53"/>
      <c r="BB10" s="53">
        <f>データ!X6</f>
        <v>4466.67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paEO6p8bCjpe1CXYMqELkRw1NkTi0zHpvqnQv+4TvtIUoDcBC/KVCcY5O9msadKZktix3Vf35byLuD5lLADnhw==" saltValue="629Bi1GHkxUMjxV4631y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325252</v>
      </c>
      <c r="D6" s="19">
        <f t="shared" si="3"/>
        <v>47</v>
      </c>
      <c r="E6" s="19">
        <f t="shared" si="3"/>
        <v>17</v>
      </c>
      <c r="F6" s="19">
        <f t="shared" si="3"/>
        <v>6</v>
      </c>
      <c r="G6" s="19">
        <f t="shared" si="3"/>
        <v>0</v>
      </c>
      <c r="H6" s="19" t="str">
        <f t="shared" si="3"/>
        <v>島根県　海士町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18.86</v>
      </c>
      <c r="Q6" s="20">
        <f t="shared" si="3"/>
        <v>100</v>
      </c>
      <c r="R6" s="20">
        <f t="shared" si="3"/>
        <v>4210</v>
      </c>
      <c r="S6" s="20">
        <f t="shared" si="3"/>
        <v>2214</v>
      </c>
      <c r="T6" s="20">
        <f t="shared" si="3"/>
        <v>33.44</v>
      </c>
      <c r="U6" s="20">
        <f t="shared" si="3"/>
        <v>66.209999999999994</v>
      </c>
      <c r="V6" s="20">
        <f t="shared" si="3"/>
        <v>402</v>
      </c>
      <c r="W6" s="20">
        <f t="shared" si="3"/>
        <v>0.09</v>
      </c>
      <c r="X6" s="20">
        <f t="shared" si="3"/>
        <v>4466.67</v>
      </c>
      <c r="Y6" s="21">
        <f>IF(Y7="",NA(),Y7)</f>
        <v>41.6</v>
      </c>
      <c r="Z6" s="21">
        <f t="shared" ref="Z6:AH6" si="4">IF(Z7="",NA(),Z7)</f>
        <v>34.17</v>
      </c>
      <c r="AA6" s="21">
        <f t="shared" si="4"/>
        <v>47.54</v>
      </c>
      <c r="AB6" s="21">
        <f t="shared" si="4"/>
        <v>48.67</v>
      </c>
      <c r="AC6" s="21">
        <f t="shared" si="4"/>
        <v>34.68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3743.79</v>
      </c>
      <c r="BG6" s="21">
        <f t="shared" ref="BG6:BO6" si="7">IF(BG7="",NA(),BG7)</f>
        <v>3569.62</v>
      </c>
      <c r="BH6" s="21">
        <f t="shared" si="7"/>
        <v>3382.78</v>
      </c>
      <c r="BI6" s="21">
        <f t="shared" si="7"/>
        <v>3259.22</v>
      </c>
      <c r="BJ6" s="21">
        <f t="shared" si="7"/>
        <v>2723.86</v>
      </c>
      <c r="BK6" s="21">
        <f t="shared" si="7"/>
        <v>998.42</v>
      </c>
      <c r="BL6" s="21">
        <f t="shared" si="7"/>
        <v>1095.52</v>
      </c>
      <c r="BM6" s="21">
        <f t="shared" si="7"/>
        <v>1056.55</v>
      </c>
      <c r="BN6" s="21">
        <f t="shared" si="7"/>
        <v>1278.54</v>
      </c>
      <c r="BO6" s="21">
        <f t="shared" si="7"/>
        <v>1149.7</v>
      </c>
      <c r="BP6" s="20" t="str">
        <f>IF(BP7="","",IF(BP7="-","【-】","【"&amp;SUBSTITUTE(TEXT(BP7,"#,##0.00"),"-","△")&amp;"】"))</f>
        <v>【1,069.89】</v>
      </c>
      <c r="BQ6" s="21">
        <f>IF(BQ7="",NA(),BQ7)</f>
        <v>50.01</v>
      </c>
      <c r="BR6" s="21">
        <f t="shared" ref="BR6:BZ6" si="8">IF(BR7="",NA(),BR7)</f>
        <v>76.8</v>
      </c>
      <c r="BS6" s="21">
        <f t="shared" si="8"/>
        <v>64.83</v>
      </c>
      <c r="BT6" s="21">
        <f t="shared" si="8"/>
        <v>61.08</v>
      </c>
      <c r="BU6" s="21">
        <f t="shared" si="8"/>
        <v>42.67</v>
      </c>
      <c r="BV6" s="21">
        <f t="shared" si="8"/>
        <v>41.41</v>
      </c>
      <c r="BW6" s="21">
        <f t="shared" si="8"/>
        <v>39.64</v>
      </c>
      <c r="BX6" s="21">
        <f t="shared" si="8"/>
        <v>40</v>
      </c>
      <c r="BY6" s="21">
        <f t="shared" si="8"/>
        <v>38.74</v>
      </c>
      <c r="BZ6" s="21">
        <f t="shared" si="8"/>
        <v>35.96</v>
      </c>
      <c r="CA6" s="20" t="str">
        <f>IF(CA7="","",IF(CA7="-","【-】","【"&amp;SUBSTITUTE(TEXT(CA7,"#,##0.00"),"-","△")&amp;"】"))</f>
        <v>【39.89】</v>
      </c>
      <c r="CB6" s="21">
        <f>IF(CB7="",NA(),CB7)</f>
        <v>661.72</v>
      </c>
      <c r="CC6" s="21">
        <f t="shared" ref="CC6:CK6" si="9">IF(CC7="",NA(),CC7)</f>
        <v>429.55</v>
      </c>
      <c r="CD6" s="21">
        <f t="shared" si="9"/>
        <v>490.91</v>
      </c>
      <c r="CE6" s="21">
        <f t="shared" si="9"/>
        <v>561.42999999999995</v>
      </c>
      <c r="CF6" s="21">
        <f t="shared" si="9"/>
        <v>764.34</v>
      </c>
      <c r="CG6" s="21">
        <f t="shared" si="9"/>
        <v>417.56</v>
      </c>
      <c r="CH6" s="21">
        <f t="shared" si="9"/>
        <v>449.72</v>
      </c>
      <c r="CI6" s="21">
        <f t="shared" si="9"/>
        <v>437.27</v>
      </c>
      <c r="CJ6" s="21">
        <f t="shared" si="9"/>
        <v>456.72</v>
      </c>
      <c r="CK6" s="21">
        <f t="shared" si="9"/>
        <v>481.96</v>
      </c>
      <c r="CL6" s="20" t="str">
        <f>IF(CL7="","",IF(CL7="-","【-】","【"&amp;SUBSTITUTE(TEXT(CL7,"#,##0.00"),"-","△")&amp;"】"))</f>
        <v>【426.52】</v>
      </c>
      <c r="CM6" s="21">
        <f>IF(CM7="",NA(),CM7)</f>
        <v>36.36</v>
      </c>
      <c r="CN6" s="21">
        <f t="shared" ref="CN6:CV6" si="10">IF(CN7="",NA(),CN7)</f>
        <v>36.36</v>
      </c>
      <c r="CO6" s="21">
        <f t="shared" si="10"/>
        <v>36.36</v>
      </c>
      <c r="CP6" s="21">
        <f t="shared" si="10"/>
        <v>17.170000000000002</v>
      </c>
      <c r="CQ6" s="21">
        <f t="shared" si="10"/>
        <v>17.170000000000002</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96.31</v>
      </c>
      <c r="CY6" s="21">
        <f t="shared" ref="CY6:DG6" si="11">IF(CY7="",NA(),CY7)</f>
        <v>95.83</v>
      </c>
      <c r="CZ6" s="21">
        <f t="shared" si="11"/>
        <v>96.35</v>
      </c>
      <c r="DA6" s="21">
        <f t="shared" si="11"/>
        <v>96.32</v>
      </c>
      <c r="DB6" s="21">
        <f t="shared" si="11"/>
        <v>96.27</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2">
      <c r="A7" s="14"/>
      <c r="B7" s="23">
        <v>2023</v>
      </c>
      <c r="C7" s="23">
        <v>325252</v>
      </c>
      <c r="D7" s="23">
        <v>47</v>
      </c>
      <c r="E7" s="23">
        <v>17</v>
      </c>
      <c r="F7" s="23">
        <v>6</v>
      </c>
      <c r="G7" s="23">
        <v>0</v>
      </c>
      <c r="H7" s="23" t="s">
        <v>98</v>
      </c>
      <c r="I7" s="23" t="s">
        <v>99</v>
      </c>
      <c r="J7" s="23" t="s">
        <v>100</v>
      </c>
      <c r="K7" s="23" t="s">
        <v>101</v>
      </c>
      <c r="L7" s="23" t="s">
        <v>102</v>
      </c>
      <c r="M7" s="23" t="s">
        <v>103</v>
      </c>
      <c r="N7" s="24" t="s">
        <v>104</v>
      </c>
      <c r="O7" s="24" t="s">
        <v>105</v>
      </c>
      <c r="P7" s="24">
        <v>18.86</v>
      </c>
      <c r="Q7" s="24">
        <v>100</v>
      </c>
      <c r="R7" s="24">
        <v>4210</v>
      </c>
      <c r="S7" s="24">
        <v>2214</v>
      </c>
      <c r="T7" s="24">
        <v>33.44</v>
      </c>
      <c r="U7" s="24">
        <v>66.209999999999994</v>
      </c>
      <c r="V7" s="24">
        <v>402</v>
      </c>
      <c r="W7" s="24">
        <v>0.09</v>
      </c>
      <c r="X7" s="24">
        <v>4466.67</v>
      </c>
      <c r="Y7" s="24">
        <v>41.6</v>
      </c>
      <c r="Z7" s="24">
        <v>34.17</v>
      </c>
      <c r="AA7" s="24">
        <v>47.54</v>
      </c>
      <c r="AB7" s="24">
        <v>48.67</v>
      </c>
      <c r="AC7" s="24">
        <v>34.68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3743.79</v>
      </c>
      <c r="BG7" s="24">
        <v>3569.62</v>
      </c>
      <c r="BH7" s="24">
        <v>3382.78</v>
      </c>
      <c r="BI7" s="24">
        <v>3259.22</v>
      </c>
      <c r="BJ7" s="24">
        <v>2723.86</v>
      </c>
      <c r="BK7" s="24">
        <v>998.42</v>
      </c>
      <c r="BL7" s="24">
        <v>1095.52</v>
      </c>
      <c r="BM7" s="24">
        <v>1056.55</v>
      </c>
      <c r="BN7" s="24">
        <v>1278.54</v>
      </c>
      <c r="BO7" s="24">
        <v>1149.7</v>
      </c>
      <c r="BP7" s="24">
        <v>1069.8900000000001</v>
      </c>
      <c r="BQ7" s="24">
        <v>50.01</v>
      </c>
      <c r="BR7" s="24">
        <v>76.8</v>
      </c>
      <c r="BS7" s="24">
        <v>64.83</v>
      </c>
      <c r="BT7" s="24">
        <v>61.08</v>
      </c>
      <c r="BU7" s="24">
        <v>42.67</v>
      </c>
      <c r="BV7" s="24">
        <v>41.41</v>
      </c>
      <c r="BW7" s="24">
        <v>39.64</v>
      </c>
      <c r="BX7" s="24">
        <v>40</v>
      </c>
      <c r="BY7" s="24">
        <v>38.74</v>
      </c>
      <c r="BZ7" s="24">
        <v>35.96</v>
      </c>
      <c r="CA7" s="24">
        <v>39.89</v>
      </c>
      <c r="CB7" s="24">
        <v>661.72</v>
      </c>
      <c r="CC7" s="24">
        <v>429.55</v>
      </c>
      <c r="CD7" s="24">
        <v>490.91</v>
      </c>
      <c r="CE7" s="24">
        <v>561.42999999999995</v>
      </c>
      <c r="CF7" s="24">
        <v>764.34</v>
      </c>
      <c r="CG7" s="24">
        <v>417.56</v>
      </c>
      <c r="CH7" s="24">
        <v>449.72</v>
      </c>
      <c r="CI7" s="24">
        <v>437.27</v>
      </c>
      <c r="CJ7" s="24">
        <v>456.72</v>
      </c>
      <c r="CK7" s="24">
        <v>481.96</v>
      </c>
      <c r="CL7" s="24">
        <v>426.52</v>
      </c>
      <c r="CM7" s="24">
        <v>36.36</v>
      </c>
      <c r="CN7" s="24">
        <v>36.36</v>
      </c>
      <c r="CO7" s="24">
        <v>36.36</v>
      </c>
      <c r="CP7" s="24">
        <v>17.170000000000002</v>
      </c>
      <c r="CQ7" s="24">
        <v>17.170000000000002</v>
      </c>
      <c r="CR7" s="24">
        <v>32.479999999999997</v>
      </c>
      <c r="CS7" s="24">
        <v>30.19</v>
      </c>
      <c r="CT7" s="24">
        <v>28.77</v>
      </c>
      <c r="CU7" s="24">
        <v>26.22</v>
      </c>
      <c r="CV7" s="24">
        <v>26.12</v>
      </c>
      <c r="CW7" s="24">
        <v>28.16</v>
      </c>
      <c r="CX7" s="24">
        <v>96.31</v>
      </c>
      <c r="CY7" s="24">
        <v>95.83</v>
      </c>
      <c r="CZ7" s="24">
        <v>96.35</v>
      </c>
      <c r="DA7" s="24">
        <v>96.32</v>
      </c>
      <c r="DB7" s="24">
        <v>96.27</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田口 淳</cp:lastModifiedBy>
  <dcterms:created xsi:type="dcterms:W3CDTF">2025-01-24T07:38:02Z</dcterms:created>
  <dcterms:modified xsi:type="dcterms:W3CDTF">2025-02-13T00:03:03Z</dcterms:modified>
  <cp:category/>
</cp:coreProperties>
</file>