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0"/>
  <workbookPr/>
  <mc:AlternateContent xmlns:mc="http://schemas.openxmlformats.org/markup-compatibility/2006">
    <mc:Choice Requires="x15">
      <x15ac:absPath xmlns:x15ac="http://schemas.microsoft.com/office/spreadsheetml/2010/11/ac" url="\\Bas104\データ等保存先\220総務課\14 財政\12 公営事業_※年度別フォルダ管理\R6\04 経営分析\250121 【〆切２／１２】公営企業に係る経営比較分析表（令和５年度決算）の分析等について\各課受領\"/>
    </mc:Choice>
  </mc:AlternateContent>
  <xr:revisionPtr revIDLastSave="0" documentId="13_ncr:1_{84B1A687-7344-42CE-B032-53D8E5A4E0BB}" xr6:coauthVersionLast="36" xr6:coauthVersionMax="36" xr10:uidLastSave="{00000000-0000-0000-0000-000000000000}"/>
  <workbookProtection workbookAlgorithmName="SHA-512" workbookHashValue="MkLhRM/lVC+6by+PqjIZgGoIIY9DzPaBRD5k46B/80wBbKEqVzCinYj0CZBBzXU4mkVG8cEYWmzAlJyZfrh3Ng==" workbookSaltValue="zCy43VXg81Q2JuzHx73/xg==" workbookSpinCount="100000" lockStructure="1"/>
  <bookViews>
    <workbookView xWindow="0" yWindow="0" windowWidth="23040" windowHeight="92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Q6" i="5"/>
  <c r="W10" i="4" s="1"/>
  <c r="P6" i="5"/>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F85" i="4"/>
  <c r="E85" i="4"/>
  <c r="AT10" i="4"/>
  <c r="AL10" i="4"/>
  <c r="AD10" i="4"/>
  <c r="P10" i="4"/>
  <c r="P8" i="4"/>
  <c r="I8" i="4"/>
</calcChain>
</file>

<file path=xl/sharedStrings.xml><?xml version="1.0" encoding="utf-8"?>
<sst xmlns="http://schemas.openxmlformats.org/spreadsheetml/2006/main" count="297" uniqueCount="117">
  <si>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</si>
  <si>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</si>
  <si>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</si>
  <si>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</si>
  <si>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</si>
  <si>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</si>
  <si>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</si>
  <si>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</si>
  <si>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</si>
  <si>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</si>
  <si>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</si>
  <si>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</si>
  <si>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</si>
  <si>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</si>
  <si>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</si>
  <si>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</si>
  <si>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</si>
  <si>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</si>
  <si>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</si>
  <si>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</si>
  <si>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</si>
  <si>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</si>
  <si>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</si>
  <si>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</si>
  <si>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</si>
  <si>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</si>
  <si>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</si>
  <si>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</si>
  <si>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</si>
  <si>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</si>
  <si>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</si>
  <si>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</si>
  <si>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</si>
  <si>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</si>
  <si>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</si>
  <si>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</si>
  <si>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</si>
  <si>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</si>
  <si>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</si>
  <si>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</si>
  <si>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</si>
  <si>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</si>
  <si>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</si>
  <si>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</si>
  <si>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</si>
  <si>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</si>
  <si>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</si>
  <si>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</si>
  <si>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</si>
  <si>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</si>
  <si>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</si>
  <si>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</si>
  <si>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</si>
  <si>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</si>
  <si>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</si>
  <si>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</si>
  <si>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</si>
  <si>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</si>
  <si>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</si>
  <si>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</si>
  <si>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</si>
  <si>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</si>
  <si>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</si>
  <si>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</si>
  <si>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</si>
  <si>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</si>
  <si>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</si>
  <si>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</si>
  <si>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</si>
  <si>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</si>
  <si>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</si>
  <si>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</si>
  <si>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</si>
  <si>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</si>
  <si>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</si>
  <si>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</si>
  <si>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</si>
  <si>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</si>
  <si>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</si>
  <si>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</si>
  <si>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</si>
  <si>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</si>
  <si>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</si>
  <si>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</si>
  <si>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</si>
  <si>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</si>
  <si>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</si>
  <si>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</si>
  <si>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</si>
  <si>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</si>
  <si>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</si>
  <si>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</si>
  <si>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</si>
  <si>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</si>
  <si>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</si>
  <si>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</si>
  <si>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吉賀町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</si>
  <si>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</si>
  <si>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</si>
  <si>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</si>
  <si>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</si>
  <si>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</si>
  <si>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</si>
  <si>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</si>
  <si>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</si>
  <si>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</si>
  <si>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</si>
  <si>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</si>
  <si>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</si>
  <si>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</si>
  <si>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</si>
  <si>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</si>
  <si>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</si>
  <si>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</si>
  <si>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①経常収支比率
　類似団体とほぼ同等となっているが、一般会計からの繰入金に大きく依存している。
②累積欠損金比率
　累積欠損金は生じていない。
③流動比率
　類似団体を若干上回っている。既存の企業債は償還が終了していくが、新たに起債を発行していく予定のため計画的な更新を行う必要がある。
④企業債残高対事業規模比率
　企業債残高に対し一般会計負担額が控除されるめ、0％である。
⑤経費回収率
　類似団体より低い値となっており使用料で汚水処理費を賄えていない。処理費の削減や使用料の見直しを進める必要がある。
⑥汚水処理原価
　前年度よりは削減できているが、類似団体より高い指数となっている。汚水処理費の削減は今後も必要となるが施設の老朽化が進んでおり今後も多くの修繕が見込まれる。
⑦施設利用率
　施設処理能力が過大となっている。今後の人口減少や施設の老朽化を見据え適切な規模を検討していく必要がある。
⑧水洗化率
　類似団体と比較し高い状況である。頭打ちの状態であり、水洗化率の大幅な上昇は見込めない。</t>
    <phoneticPr fontId="4"/>
  </si>
  <si>
    <t>管渠については現在大きな対策の必要はないと思われる。しかし処理施設の設備関係については更新が必要になってきている。改定した経営戦略等を基に事業規模を考慮しつつ設備更新を行う必要がある。</t>
    <phoneticPr fontId="4"/>
  </si>
  <si>
    <t>令和４年度より特定環境保全公共下水道事業と併せて法適化した。これにより詳細な経営状況を把握することができるようになった。
　一般会計からの繰入金により経常利益を計上できているが、今後の人口減による収益減少や施設・管路等の老朽化に対応するために適正な料金や規模の検討が必須となる。そのため、料金改定を視野に入れた料金審議会を令和６年度に開催した。今後料金見直しについて進めていく。
　引き続き令和４年度に改定した経営戦略に基づき将来にわたって持続可能な運営を行う必要がある。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</si>
</sst>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260-44E3-8C12-397017EF141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0.03</c:v>
                </c:pt>
                <c:pt idx="4">
                  <c:v>0.03</c:v>
                </c:pt>
              </c:numCache>
            </c:numRef>
          </c:val>
          <c:smooth val="0"/>
          <c:extLst>
            <c:ext xmlns:c16="http://schemas.microsoft.com/office/drawing/2014/chart" uri="{C3380CC4-5D6E-409C-BE32-E72D297353CC}">
              <c16:uniqueId val="{00000001-1260-44E3-8C12-397017EF141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105.32</c:v>
                </c:pt>
                <c:pt idx="4">
                  <c:v>110.83</c:v>
                </c:pt>
              </c:numCache>
            </c:numRef>
          </c:val>
          <c:extLst>
            <c:ext xmlns:c16="http://schemas.microsoft.com/office/drawing/2014/chart" uri="{C3380CC4-5D6E-409C-BE32-E72D297353CC}">
              <c16:uniqueId val="{00000000-61F6-46F7-AF77-5FB4A3BB9D1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105.5</c:v>
                </c:pt>
                <c:pt idx="4">
                  <c:v>106.35</c:v>
                </c:pt>
              </c:numCache>
            </c:numRef>
          </c:val>
          <c:smooth val="0"/>
          <c:extLst>
            <c:ext xmlns:c16="http://schemas.microsoft.com/office/drawing/2014/chart" uri="{C3380CC4-5D6E-409C-BE32-E72D297353CC}">
              <c16:uniqueId val="{00000001-61F6-46F7-AF77-5FB4A3BB9D1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7.32</c:v>
                </c:pt>
                <c:pt idx="4">
                  <c:v>10.5</c:v>
                </c:pt>
              </c:numCache>
            </c:numRef>
          </c:val>
          <c:extLst>
            <c:ext xmlns:c16="http://schemas.microsoft.com/office/drawing/2014/chart" uri="{C3380CC4-5D6E-409C-BE32-E72D297353CC}">
              <c16:uniqueId val="{00000000-781A-4F4F-B014-4732650367D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25.19</c:v>
                </c:pt>
                <c:pt idx="4">
                  <c:v>25.46</c:v>
                </c:pt>
              </c:numCache>
            </c:numRef>
          </c:val>
          <c:smooth val="0"/>
          <c:extLst>
            <c:ext xmlns:c16="http://schemas.microsoft.com/office/drawing/2014/chart" uri="{C3380CC4-5D6E-409C-BE32-E72D297353CC}">
              <c16:uniqueId val="{00000001-781A-4F4F-B014-4732650367D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3C7-4F8A-A11C-9F9BC33CD2A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c:v>0.19</c:v>
                </c:pt>
              </c:numCache>
            </c:numRef>
          </c:val>
          <c:smooth val="0"/>
          <c:extLst>
            <c:ext xmlns:c16="http://schemas.microsoft.com/office/drawing/2014/chart" uri="{C3380CC4-5D6E-409C-BE32-E72D297353CC}">
              <c16:uniqueId val="{00000001-73C7-4F8A-A11C-9F9BC33CD2A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992-41F3-9328-3F154A7C409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145.43</c:v>
                </c:pt>
                <c:pt idx="4">
                  <c:v>129.88999999999999</c:v>
                </c:pt>
              </c:numCache>
            </c:numRef>
          </c:val>
          <c:smooth val="0"/>
          <c:extLst>
            <c:ext xmlns:c16="http://schemas.microsoft.com/office/drawing/2014/chart" uri="{C3380CC4-5D6E-409C-BE32-E72D297353CC}">
              <c16:uniqueId val="{00000001-A992-41F3-9328-3F154A7C409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40.07</c:v>
                </c:pt>
                <c:pt idx="4">
                  <c:v>54.28</c:v>
                </c:pt>
              </c:numCache>
            </c:numRef>
          </c:val>
          <c:extLst>
            <c:ext xmlns:c16="http://schemas.microsoft.com/office/drawing/2014/chart" uri="{C3380CC4-5D6E-409C-BE32-E72D297353CC}">
              <c16:uniqueId val="{00000000-5C7B-4FFE-BF6A-57ECC074EE1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38.4</c:v>
                </c:pt>
                <c:pt idx="4">
                  <c:v>44.04</c:v>
                </c:pt>
              </c:numCache>
            </c:numRef>
          </c:val>
          <c:smooth val="0"/>
          <c:extLst>
            <c:ext xmlns:c16="http://schemas.microsoft.com/office/drawing/2014/chart" uri="{C3380CC4-5D6E-409C-BE32-E72D297353CC}">
              <c16:uniqueId val="{00000001-5C7B-4FFE-BF6A-57ECC074EE1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6BA-442E-89A6-3DE81525FB5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900.82</c:v>
                </c:pt>
                <c:pt idx="4">
                  <c:v>839.21</c:v>
                </c:pt>
              </c:numCache>
            </c:numRef>
          </c:val>
          <c:smooth val="0"/>
          <c:extLst>
            <c:ext xmlns:c16="http://schemas.microsoft.com/office/drawing/2014/chart" uri="{C3380CC4-5D6E-409C-BE32-E72D297353CC}">
              <c16:uniqueId val="{00000001-66BA-442E-89A6-3DE81525FB5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46.34</c:v>
                </c:pt>
                <c:pt idx="4">
                  <c:v>47.05</c:v>
                </c:pt>
              </c:numCache>
            </c:numRef>
          </c:val>
          <c:extLst>
            <c:ext xmlns:c16="http://schemas.microsoft.com/office/drawing/2014/chart" uri="{C3380CC4-5D6E-409C-BE32-E72D297353CC}">
              <c16:uniqueId val="{00000000-D327-4905-B443-9FE0B9DE2B5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52.94</c:v>
                </c:pt>
                <c:pt idx="4">
                  <c:v>52.05</c:v>
                </c:pt>
              </c:numCache>
            </c:numRef>
          </c:val>
          <c:smooth val="0"/>
          <c:extLst>
            <c:ext xmlns:c16="http://schemas.microsoft.com/office/drawing/2014/chart" uri="{C3380CC4-5D6E-409C-BE32-E72D297353CC}">
              <c16:uniqueId val="{00000001-D327-4905-B443-9FE0B9DE2B5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367.83</c:v>
                </c:pt>
                <c:pt idx="4">
                  <c:v>357.4</c:v>
                </c:pt>
              </c:numCache>
            </c:numRef>
          </c:val>
          <c:extLst>
            <c:ext xmlns:c16="http://schemas.microsoft.com/office/drawing/2014/chart" uri="{C3380CC4-5D6E-409C-BE32-E72D297353CC}">
              <c16:uniqueId val="{00000000-E624-4B08-9E2B-32B8068D7BB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303.27999999999997</c:v>
                </c:pt>
                <c:pt idx="4">
                  <c:v>301.86</c:v>
                </c:pt>
              </c:numCache>
            </c:numRef>
          </c:val>
          <c:smooth val="0"/>
          <c:extLst>
            <c:ext xmlns:c16="http://schemas.microsoft.com/office/drawing/2014/chart" uri="{C3380CC4-5D6E-409C-BE32-E72D297353CC}">
              <c16:uniqueId val="{00000001-E624-4B08-9E2B-32B8068D7BB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42.86</c:v>
                </c:pt>
                <c:pt idx="4">
                  <c:v>37.25</c:v>
                </c:pt>
              </c:numCache>
            </c:numRef>
          </c:val>
          <c:extLst>
            <c:ext xmlns:c16="http://schemas.microsoft.com/office/drawing/2014/chart" uri="{C3380CC4-5D6E-409C-BE32-E72D297353CC}">
              <c16:uniqueId val="{00000000-4A04-4807-A6AE-F4480B89E20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52.35</c:v>
                </c:pt>
                <c:pt idx="4">
                  <c:v>46.25</c:v>
                </c:pt>
              </c:numCache>
            </c:numRef>
          </c:val>
          <c:smooth val="0"/>
          <c:extLst>
            <c:ext xmlns:c16="http://schemas.microsoft.com/office/drawing/2014/chart" uri="{C3380CC4-5D6E-409C-BE32-E72D297353CC}">
              <c16:uniqueId val="{00000001-4A04-4807-A6AE-F4480B89E20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87.65</c:v>
                </c:pt>
                <c:pt idx="4">
                  <c:v>88.89</c:v>
                </c:pt>
              </c:numCache>
            </c:numRef>
          </c:val>
          <c:extLst>
            <c:ext xmlns:c16="http://schemas.microsoft.com/office/drawing/2014/chart" uri="{C3380CC4-5D6E-409C-BE32-E72D297353CC}">
              <c16:uniqueId val="{00000000-6068-4E51-8DD5-5E714EC785A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84.39</c:v>
                </c:pt>
                <c:pt idx="4">
                  <c:v>83.96</c:v>
                </c:pt>
              </c:numCache>
            </c:numRef>
          </c:val>
          <c:smooth val="0"/>
          <c:extLst>
            <c:ext xmlns:c16="http://schemas.microsoft.com/office/drawing/2014/chart" uri="{C3380CC4-5D6E-409C-BE32-E72D297353CC}">
              <c16:uniqueId val="{00000001-6068-4E51-8DD5-5E714EC785A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島根県　吉賀町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F2</v>
      </c>
      <c r="X8" s="34"/>
      <c r="Y8" s="34"/>
      <c r="Z8" s="34"/>
      <c r="AA8" s="34"/>
      <c r="AB8" s="34"/>
      <c r="AC8" s="34"/>
      <c r="AD8" s="35" t="str">
        <f>データ!$M$6</f>
        <v>非設置</v>
      </c>
      <c r="AE8" s="35"/>
      <c r="AF8" s="35"/>
      <c r="AG8" s="35"/>
      <c r="AH8" s="35"/>
      <c r="AI8" s="35"/>
      <c r="AJ8" s="35"/>
      <c r="AK8" s="3"/>
      <c r="AL8" s="36">
        <f>データ!S6</f>
        <v>5717</v>
      </c>
      <c r="AM8" s="36"/>
      <c r="AN8" s="36"/>
      <c r="AO8" s="36"/>
      <c r="AP8" s="36"/>
      <c r="AQ8" s="36"/>
      <c r="AR8" s="36"/>
      <c r="AS8" s="36"/>
      <c r="AT8" s="37">
        <f>データ!T6</f>
        <v>336.5</v>
      </c>
      <c r="AU8" s="37"/>
      <c r="AV8" s="37"/>
      <c r="AW8" s="37"/>
      <c r="AX8" s="37"/>
      <c r="AY8" s="37"/>
      <c r="AZ8" s="37"/>
      <c r="BA8" s="37"/>
      <c r="BB8" s="37">
        <f>データ!U6</f>
        <v>16.989999999999998</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67.19</v>
      </c>
      <c r="J10" s="37"/>
      <c r="K10" s="37"/>
      <c r="L10" s="37"/>
      <c r="M10" s="37"/>
      <c r="N10" s="37"/>
      <c r="O10" s="37"/>
      <c r="P10" s="37">
        <f>データ!P6</f>
        <v>8.52</v>
      </c>
      <c r="Q10" s="37"/>
      <c r="R10" s="37"/>
      <c r="S10" s="37"/>
      <c r="T10" s="37"/>
      <c r="U10" s="37"/>
      <c r="V10" s="37"/>
      <c r="W10" s="37">
        <f>データ!Q6</f>
        <v>100</v>
      </c>
      <c r="X10" s="37"/>
      <c r="Y10" s="37"/>
      <c r="Z10" s="37"/>
      <c r="AA10" s="37"/>
      <c r="AB10" s="37"/>
      <c r="AC10" s="37"/>
      <c r="AD10" s="36">
        <f>データ!R6</f>
        <v>3300</v>
      </c>
      <c r="AE10" s="36"/>
      <c r="AF10" s="36"/>
      <c r="AG10" s="36"/>
      <c r="AH10" s="36"/>
      <c r="AI10" s="36"/>
      <c r="AJ10" s="36"/>
      <c r="AK10" s="2"/>
      <c r="AL10" s="36">
        <f>データ!V6</f>
        <v>477</v>
      </c>
      <c r="AM10" s="36"/>
      <c r="AN10" s="36"/>
      <c r="AO10" s="36"/>
      <c r="AP10" s="36"/>
      <c r="AQ10" s="36"/>
      <c r="AR10" s="36"/>
      <c r="AS10" s="36"/>
      <c r="AT10" s="37">
        <f>データ!W6</f>
        <v>0.25</v>
      </c>
      <c r="AU10" s="37"/>
      <c r="AV10" s="37"/>
      <c r="AW10" s="37"/>
      <c r="AX10" s="37"/>
      <c r="AY10" s="37"/>
      <c r="AZ10" s="37"/>
      <c r="BA10" s="37"/>
      <c r="BB10" s="37">
        <f>データ!X6</f>
        <v>1908</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114</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115</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116</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bpl0VQ2UPWBTMFrFFadbZvz6phMv8BakWGNqP7jG24vAzYH+qv8VsDFLOjrqiAZCpDm/woGWNr7GN0FwfWKFqA==" saltValue="GLffGFHLXXvScE0QbFhGb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325058</v>
      </c>
      <c r="D6" s="19">
        <f t="shared" si="3"/>
        <v>46</v>
      </c>
      <c r="E6" s="19">
        <f t="shared" si="3"/>
        <v>17</v>
      </c>
      <c r="F6" s="19">
        <f t="shared" si="3"/>
        <v>5</v>
      </c>
      <c r="G6" s="19">
        <f t="shared" si="3"/>
        <v>0</v>
      </c>
      <c r="H6" s="19" t="str">
        <f t="shared" si="3"/>
        <v>島根県　吉賀町</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67.19</v>
      </c>
      <c r="P6" s="20">
        <f t="shared" si="3"/>
        <v>8.52</v>
      </c>
      <c r="Q6" s="20">
        <f t="shared" si="3"/>
        <v>100</v>
      </c>
      <c r="R6" s="20">
        <f t="shared" si="3"/>
        <v>3300</v>
      </c>
      <c r="S6" s="20">
        <f t="shared" si="3"/>
        <v>5717</v>
      </c>
      <c r="T6" s="20">
        <f t="shared" si="3"/>
        <v>336.5</v>
      </c>
      <c r="U6" s="20">
        <f t="shared" si="3"/>
        <v>16.989999999999998</v>
      </c>
      <c r="V6" s="20">
        <f t="shared" si="3"/>
        <v>477</v>
      </c>
      <c r="W6" s="20">
        <f t="shared" si="3"/>
        <v>0.25</v>
      </c>
      <c r="X6" s="20">
        <f t="shared" si="3"/>
        <v>1908</v>
      </c>
      <c r="Y6" s="21" t="str">
        <f>IF(Y7="",NA(),Y7)</f>
        <v>-</v>
      </c>
      <c r="Z6" s="21" t="str">
        <f t="shared" ref="Z6:AH6" si="4">IF(Z7="",NA(),Z7)</f>
        <v>-</v>
      </c>
      <c r="AA6" s="21" t="str">
        <f t="shared" si="4"/>
        <v>-</v>
      </c>
      <c r="AB6" s="21">
        <f t="shared" si="4"/>
        <v>105.32</v>
      </c>
      <c r="AC6" s="21">
        <f t="shared" si="4"/>
        <v>110.83</v>
      </c>
      <c r="AD6" s="21" t="str">
        <f t="shared" si="4"/>
        <v>-</v>
      </c>
      <c r="AE6" s="21" t="str">
        <f t="shared" si="4"/>
        <v>-</v>
      </c>
      <c r="AF6" s="21" t="str">
        <f t="shared" si="4"/>
        <v>-</v>
      </c>
      <c r="AG6" s="21">
        <f t="shared" si="4"/>
        <v>105.5</v>
      </c>
      <c r="AH6" s="21">
        <f t="shared" si="4"/>
        <v>106.35</v>
      </c>
      <c r="AI6" s="20" t="str">
        <f>IF(AI7="","",IF(AI7="-","【-】","【"&amp;SUBSTITUTE(TEXT(AI7,"#,##0.00"),"-","△")&amp;"】"))</f>
        <v>【104.44】</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145.43</v>
      </c>
      <c r="AS6" s="21">
        <f t="shared" si="5"/>
        <v>129.88999999999999</v>
      </c>
      <c r="AT6" s="20" t="str">
        <f>IF(AT7="","",IF(AT7="-","【-】","【"&amp;SUBSTITUTE(TEXT(AT7,"#,##0.00"),"-","△")&amp;"】"))</f>
        <v>【124.06】</v>
      </c>
      <c r="AU6" s="21" t="str">
        <f>IF(AU7="",NA(),AU7)</f>
        <v>-</v>
      </c>
      <c r="AV6" s="21" t="str">
        <f t="shared" ref="AV6:BD6" si="6">IF(AV7="",NA(),AV7)</f>
        <v>-</v>
      </c>
      <c r="AW6" s="21" t="str">
        <f t="shared" si="6"/>
        <v>-</v>
      </c>
      <c r="AX6" s="21">
        <f t="shared" si="6"/>
        <v>40.07</v>
      </c>
      <c r="AY6" s="21">
        <f t="shared" si="6"/>
        <v>54.28</v>
      </c>
      <c r="AZ6" s="21" t="str">
        <f t="shared" si="6"/>
        <v>-</v>
      </c>
      <c r="BA6" s="21" t="str">
        <f t="shared" si="6"/>
        <v>-</v>
      </c>
      <c r="BB6" s="21" t="str">
        <f t="shared" si="6"/>
        <v>-</v>
      </c>
      <c r="BC6" s="21">
        <f t="shared" si="6"/>
        <v>38.4</v>
      </c>
      <c r="BD6" s="21">
        <f t="shared" si="6"/>
        <v>44.04</v>
      </c>
      <c r="BE6" s="20" t="str">
        <f>IF(BE7="","",IF(BE7="-","【-】","【"&amp;SUBSTITUTE(TEXT(BE7,"#,##0.00"),"-","△")&amp;"】"))</f>
        <v>【42.02】</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900.82</v>
      </c>
      <c r="BO6" s="21">
        <f t="shared" si="7"/>
        <v>839.21</v>
      </c>
      <c r="BP6" s="20" t="str">
        <f>IF(BP7="","",IF(BP7="-","【-】","【"&amp;SUBSTITUTE(TEXT(BP7,"#,##0.00"),"-","△")&amp;"】"))</f>
        <v>【785.10】</v>
      </c>
      <c r="BQ6" s="21" t="str">
        <f>IF(BQ7="",NA(),BQ7)</f>
        <v>-</v>
      </c>
      <c r="BR6" s="21" t="str">
        <f t="shared" ref="BR6:BZ6" si="8">IF(BR7="",NA(),BR7)</f>
        <v>-</v>
      </c>
      <c r="BS6" s="21" t="str">
        <f t="shared" si="8"/>
        <v>-</v>
      </c>
      <c r="BT6" s="21">
        <f t="shared" si="8"/>
        <v>46.34</v>
      </c>
      <c r="BU6" s="21">
        <f t="shared" si="8"/>
        <v>47.05</v>
      </c>
      <c r="BV6" s="21" t="str">
        <f t="shared" si="8"/>
        <v>-</v>
      </c>
      <c r="BW6" s="21" t="str">
        <f t="shared" si="8"/>
        <v>-</v>
      </c>
      <c r="BX6" s="21" t="str">
        <f t="shared" si="8"/>
        <v>-</v>
      </c>
      <c r="BY6" s="21">
        <f t="shared" si="8"/>
        <v>52.94</v>
      </c>
      <c r="BZ6" s="21">
        <f t="shared" si="8"/>
        <v>52.05</v>
      </c>
      <c r="CA6" s="20" t="str">
        <f>IF(CA7="","",IF(CA7="-","【-】","【"&amp;SUBSTITUTE(TEXT(CA7,"#,##0.00"),"-","△")&amp;"】"))</f>
        <v>【56.93】</v>
      </c>
      <c r="CB6" s="21" t="str">
        <f>IF(CB7="",NA(),CB7)</f>
        <v>-</v>
      </c>
      <c r="CC6" s="21" t="str">
        <f t="shared" ref="CC6:CK6" si="9">IF(CC7="",NA(),CC7)</f>
        <v>-</v>
      </c>
      <c r="CD6" s="21" t="str">
        <f t="shared" si="9"/>
        <v>-</v>
      </c>
      <c r="CE6" s="21">
        <f t="shared" si="9"/>
        <v>367.83</v>
      </c>
      <c r="CF6" s="21">
        <f t="shared" si="9"/>
        <v>357.4</v>
      </c>
      <c r="CG6" s="21" t="str">
        <f t="shared" si="9"/>
        <v>-</v>
      </c>
      <c r="CH6" s="21" t="str">
        <f t="shared" si="9"/>
        <v>-</v>
      </c>
      <c r="CI6" s="21" t="str">
        <f t="shared" si="9"/>
        <v>-</v>
      </c>
      <c r="CJ6" s="21">
        <f t="shared" si="9"/>
        <v>303.27999999999997</v>
      </c>
      <c r="CK6" s="21">
        <f t="shared" si="9"/>
        <v>301.86</v>
      </c>
      <c r="CL6" s="20" t="str">
        <f>IF(CL7="","",IF(CL7="-","【-】","【"&amp;SUBSTITUTE(TEXT(CL7,"#,##0.00"),"-","△")&amp;"】"))</f>
        <v>【271.15】</v>
      </c>
      <c r="CM6" s="21" t="str">
        <f>IF(CM7="",NA(),CM7)</f>
        <v>-</v>
      </c>
      <c r="CN6" s="21" t="str">
        <f t="shared" ref="CN6:CV6" si="10">IF(CN7="",NA(),CN7)</f>
        <v>-</v>
      </c>
      <c r="CO6" s="21" t="str">
        <f t="shared" si="10"/>
        <v>-</v>
      </c>
      <c r="CP6" s="21">
        <f t="shared" si="10"/>
        <v>42.86</v>
      </c>
      <c r="CQ6" s="21">
        <f t="shared" si="10"/>
        <v>37.25</v>
      </c>
      <c r="CR6" s="21" t="str">
        <f t="shared" si="10"/>
        <v>-</v>
      </c>
      <c r="CS6" s="21" t="str">
        <f t="shared" si="10"/>
        <v>-</v>
      </c>
      <c r="CT6" s="21" t="str">
        <f t="shared" si="10"/>
        <v>-</v>
      </c>
      <c r="CU6" s="21">
        <f t="shared" si="10"/>
        <v>52.35</v>
      </c>
      <c r="CV6" s="21">
        <f t="shared" si="10"/>
        <v>46.25</v>
      </c>
      <c r="CW6" s="20" t="str">
        <f>IF(CW7="","",IF(CW7="-","【-】","【"&amp;SUBSTITUTE(TEXT(CW7,"#,##0.00"),"-","△")&amp;"】"))</f>
        <v>【49.87】</v>
      </c>
      <c r="CX6" s="21" t="str">
        <f>IF(CX7="",NA(),CX7)</f>
        <v>-</v>
      </c>
      <c r="CY6" s="21" t="str">
        <f t="shared" ref="CY6:DG6" si="11">IF(CY7="",NA(),CY7)</f>
        <v>-</v>
      </c>
      <c r="CZ6" s="21" t="str">
        <f t="shared" si="11"/>
        <v>-</v>
      </c>
      <c r="DA6" s="21">
        <f t="shared" si="11"/>
        <v>87.65</v>
      </c>
      <c r="DB6" s="21">
        <f t="shared" si="11"/>
        <v>88.89</v>
      </c>
      <c r="DC6" s="21" t="str">
        <f t="shared" si="11"/>
        <v>-</v>
      </c>
      <c r="DD6" s="21" t="str">
        <f t="shared" si="11"/>
        <v>-</v>
      </c>
      <c r="DE6" s="21" t="str">
        <f t="shared" si="11"/>
        <v>-</v>
      </c>
      <c r="DF6" s="21">
        <f t="shared" si="11"/>
        <v>84.39</v>
      </c>
      <c r="DG6" s="21">
        <f t="shared" si="11"/>
        <v>83.96</v>
      </c>
      <c r="DH6" s="20" t="str">
        <f>IF(DH7="","",IF(DH7="-","【-】","【"&amp;SUBSTITUTE(TEXT(DH7,"#,##0.00"),"-","△")&amp;"】"))</f>
        <v>【87.54】</v>
      </c>
      <c r="DI6" s="21" t="str">
        <f>IF(DI7="",NA(),DI7)</f>
        <v>-</v>
      </c>
      <c r="DJ6" s="21" t="str">
        <f t="shared" ref="DJ6:DR6" si="12">IF(DJ7="",NA(),DJ7)</f>
        <v>-</v>
      </c>
      <c r="DK6" s="21" t="str">
        <f t="shared" si="12"/>
        <v>-</v>
      </c>
      <c r="DL6" s="21">
        <f t="shared" si="12"/>
        <v>7.32</v>
      </c>
      <c r="DM6" s="21">
        <f t="shared" si="12"/>
        <v>10.5</v>
      </c>
      <c r="DN6" s="21" t="str">
        <f t="shared" si="12"/>
        <v>-</v>
      </c>
      <c r="DO6" s="21" t="str">
        <f t="shared" si="12"/>
        <v>-</v>
      </c>
      <c r="DP6" s="21" t="str">
        <f t="shared" si="12"/>
        <v>-</v>
      </c>
      <c r="DQ6" s="21">
        <f t="shared" si="12"/>
        <v>25.19</v>
      </c>
      <c r="DR6" s="21">
        <f t="shared" si="12"/>
        <v>25.46</v>
      </c>
      <c r="DS6" s="20" t="str">
        <f>IF(DS7="","",IF(DS7="-","【-】","【"&amp;SUBSTITUTE(TEXT(DS7,"#,##0.00"),"-","△")&amp;"】"))</f>
        <v>【28.42】</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1">
        <f t="shared" si="13"/>
        <v>0.19</v>
      </c>
      <c r="ED6" s="20" t="str">
        <f>IF(ED7="","",IF(ED7="-","【-】","【"&amp;SUBSTITUTE(TEXT(ED7,"#,##0.00"),"-","△")&amp;"】"))</f>
        <v>【0.08】</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0.03</v>
      </c>
      <c r="EN6" s="21">
        <f t="shared" si="14"/>
        <v>0.03</v>
      </c>
      <c r="EO6" s="20" t="str">
        <f>IF(EO7="","",IF(EO7="-","【-】","【"&amp;SUBSTITUTE(TEXT(EO7,"#,##0.00"),"-","△")&amp;"】"))</f>
        <v>【0.02】</v>
      </c>
    </row>
    <row r="7" spans="1:148" s="22" customFormat="1" x14ac:dyDescent="0.15">
      <c r="A7" s="14"/>
      <c r="B7" s="23">
        <v>2023</v>
      </c>
      <c r="C7" s="23">
        <v>325058</v>
      </c>
      <c r="D7" s="23">
        <v>46</v>
      </c>
      <c r="E7" s="23">
        <v>17</v>
      </c>
      <c r="F7" s="23">
        <v>5</v>
      </c>
      <c r="G7" s="23">
        <v>0</v>
      </c>
      <c r="H7" s="23" t="s">
        <v>96</v>
      </c>
      <c r="I7" s="23" t="s">
        <v>97</v>
      </c>
      <c r="J7" s="23" t="s">
        <v>98</v>
      </c>
      <c r="K7" s="23" t="s">
        <v>99</v>
      </c>
      <c r="L7" s="23" t="s">
        <v>100</v>
      </c>
      <c r="M7" s="23" t="s">
        <v>101</v>
      </c>
      <c r="N7" s="24" t="s">
        <v>102</v>
      </c>
      <c r="O7" s="24">
        <v>67.19</v>
      </c>
      <c r="P7" s="24">
        <v>8.52</v>
      </c>
      <c r="Q7" s="24">
        <v>100</v>
      </c>
      <c r="R7" s="24">
        <v>3300</v>
      </c>
      <c r="S7" s="24">
        <v>5717</v>
      </c>
      <c r="T7" s="24">
        <v>336.5</v>
      </c>
      <c r="U7" s="24">
        <v>16.989999999999998</v>
      </c>
      <c r="V7" s="24">
        <v>477</v>
      </c>
      <c r="W7" s="24">
        <v>0.25</v>
      </c>
      <c r="X7" s="24">
        <v>1908</v>
      </c>
      <c r="Y7" s="24" t="s">
        <v>102</v>
      </c>
      <c r="Z7" s="24" t="s">
        <v>102</v>
      </c>
      <c r="AA7" s="24" t="s">
        <v>102</v>
      </c>
      <c r="AB7" s="24">
        <v>105.32</v>
      </c>
      <c r="AC7" s="24">
        <v>110.83</v>
      </c>
      <c r="AD7" s="24" t="s">
        <v>102</v>
      </c>
      <c r="AE7" s="24" t="s">
        <v>102</v>
      </c>
      <c r="AF7" s="24" t="s">
        <v>102</v>
      </c>
      <c r="AG7" s="24">
        <v>105.5</v>
      </c>
      <c r="AH7" s="24">
        <v>106.35</v>
      </c>
      <c r="AI7" s="24">
        <v>104.44</v>
      </c>
      <c r="AJ7" s="24" t="s">
        <v>102</v>
      </c>
      <c r="AK7" s="24" t="s">
        <v>102</v>
      </c>
      <c r="AL7" s="24" t="s">
        <v>102</v>
      </c>
      <c r="AM7" s="24">
        <v>0</v>
      </c>
      <c r="AN7" s="24">
        <v>0</v>
      </c>
      <c r="AO7" s="24" t="s">
        <v>102</v>
      </c>
      <c r="AP7" s="24" t="s">
        <v>102</v>
      </c>
      <c r="AQ7" s="24" t="s">
        <v>102</v>
      </c>
      <c r="AR7" s="24">
        <v>145.43</v>
      </c>
      <c r="AS7" s="24">
        <v>129.88999999999999</v>
      </c>
      <c r="AT7" s="24">
        <v>124.06</v>
      </c>
      <c r="AU7" s="24" t="s">
        <v>102</v>
      </c>
      <c r="AV7" s="24" t="s">
        <v>102</v>
      </c>
      <c r="AW7" s="24" t="s">
        <v>102</v>
      </c>
      <c r="AX7" s="24">
        <v>40.07</v>
      </c>
      <c r="AY7" s="24">
        <v>54.28</v>
      </c>
      <c r="AZ7" s="24" t="s">
        <v>102</v>
      </c>
      <c r="BA7" s="24" t="s">
        <v>102</v>
      </c>
      <c r="BB7" s="24" t="s">
        <v>102</v>
      </c>
      <c r="BC7" s="24">
        <v>38.4</v>
      </c>
      <c r="BD7" s="24">
        <v>44.04</v>
      </c>
      <c r="BE7" s="24">
        <v>42.02</v>
      </c>
      <c r="BF7" s="24" t="s">
        <v>102</v>
      </c>
      <c r="BG7" s="24" t="s">
        <v>102</v>
      </c>
      <c r="BH7" s="24" t="s">
        <v>102</v>
      </c>
      <c r="BI7" s="24">
        <v>0</v>
      </c>
      <c r="BJ7" s="24">
        <v>0</v>
      </c>
      <c r="BK7" s="24" t="s">
        <v>102</v>
      </c>
      <c r="BL7" s="24" t="s">
        <v>102</v>
      </c>
      <c r="BM7" s="24" t="s">
        <v>102</v>
      </c>
      <c r="BN7" s="24">
        <v>900.82</v>
      </c>
      <c r="BO7" s="24">
        <v>839.21</v>
      </c>
      <c r="BP7" s="24">
        <v>785.1</v>
      </c>
      <c r="BQ7" s="24" t="s">
        <v>102</v>
      </c>
      <c r="BR7" s="24" t="s">
        <v>102</v>
      </c>
      <c r="BS7" s="24" t="s">
        <v>102</v>
      </c>
      <c r="BT7" s="24">
        <v>46.34</v>
      </c>
      <c r="BU7" s="24">
        <v>47.05</v>
      </c>
      <c r="BV7" s="24" t="s">
        <v>102</v>
      </c>
      <c r="BW7" s="24" t="s">
        <v>102</v>
      </c>
      <c r="BX7" s="24" t="s">
        <v>102</v>
      </c>
      <c r="BY7" s="24">
        <v>52.94</v>
      </c>
      <c r="BZ7" s="24">
        <v>52.05</v>
      </c>
      <c r="CA7" s="24">
        <v>56.93</v>
      </c>
      <c r="CB7" s="24" t="s">
        <v>102</v>
      </c>
      <c r="CC7" s="24" t="s">
        <v>102</v>
      </c>
      <c r="CD7" s="24" t="s">
        <v>102</v>
      </c>
      <c r="CE7" s="24">
        <v>367.83</v>
      </c>
      <c r="CF7" s="24">
        <v>357.4</v>
      </c>
      <c r="CG7" s="24" t="s">
        <v>102</v>
      </c>
      <c r="CH7" s="24" t="s">
        <v>102</v>
      </c>
      <c r="CI7" s="24" t="s">
        <v>102</v>
      </c>
      <c r="CJ7" s="24">
        <v>303.27999999999997</v>
      </c>
      <c r="CK7" s="24">
        <v>301.86</v>
      </c>
      <c r="CL7" s="24">
        <v>271.14999999999998</v>
      </c>
      <c r="CM7" s="24" t="s">
        <v>102</v>
      </c>
      <c r="CN7" s="24" t="s">
        <v>102</v>
      </c>
      <c r="CO7" s="24" t="s">
        <v>102</v>
      </c>
      <c r="CP7" s="24">
        <v>42.86</v>
      </c>
      <c r="CQ7" s="24">
        <v>37.25</v>
      </c>
      <c r="CR7" s="24" t="s">
        <v>102</v>
      </c>
      <c r="CS7" s="24" t="s">
        <v>102</v>
      </c>
      <c r="CT7" s="24" t="s">
        <v>102</v>
      </c>
      <c r="CU7" s="24">
        <v>52.35</v>
      </c>
      <c r="CV7" s="24">
        <v>46.25</v>
      </c>
      <c r="CW7" s="24">
        <v>49.87</v>
      </c>
      <c r="CX7" s="24" t="s">
        <v>102</v>
      </c>
      <c r="CY7" s="24" t="s">
        <v>102</v>
      </c>
      <c r="CZ7" s="24" t="s">
        <v>102</v>
      </c>
      <c r="DA7" s="24">
        <v>87.65</v>
      </c>
      <c r="DB7" s="24">
        <v>88.89</v>
      </c>
      <c r="DC7" s="24" t="s">
        <v>102</v>
      </c>
      <c r="DD7" s="24" t="s">
        <v>102</v>
      </c>
      <c r="DE7" s="24" t="s">
        <v>102</v>
      </c>
      <c r="DF7" s="24">
        <v>84.39</v>
      </c>
      <c r="DG7" s="24">
        <v>83.96</v>
      </c>
      <c r="DH7" s="24">
        <v>87.54</v>
      </c>
      <c r="DI7" s="24" t="s">
        <v>102</v>
      </c>
      <c r="DJ7" s="24" t="s">
        <v>102</v>
      </c>
      <c r="DK7" s="24" t="s">
        <v>102</v>
      </c>
      <c r="DL7" s="24">
        <v>7.32</v>
      </c>
      <c r="DM7" s="24">
        <v>10.5</v>
      </c>
      <c r="DN7" s="24" t="s">
        <v>102</v>
      </c>
      <c r="DO7" s="24" t="s">
        <v>102</v>
      </c>
      <c r="DP7" s="24" t="s">
        <v>102</v>
      </c>
      <c r="DQ7" s="24">
        <v>25.19</v>
      </c>
      <c r="DR7" s="24">
        <v>25.46</v>
      </c>
      <c r="DS7" s="24">
        <v>28.42</v>
      </c>
      <c r="DT7" s="24" t="s">
        <v>102</v>
      </c>
      <c r="DU7" s="24" t="s">
        <v>102</v>
      </c>
      <c r="DV7" s="24" t="s">
        <v>102</v>
      </c>
      <c r="DW7" s="24">
        <v>0</v>
      </c>
      <c r="DX7" s="24">
        <v>0</v>
      </c>
      <c r="DY7" s="24" t="s">
        <v>102</v>
      </c>
      <c r="DZ7" s="24" t="s">
        <v>102</v>
      </c>
      <c r="EA7" s="24" t="s">
        <v>102</v>
      </c>
      <c r="EB7" s="24">
        <v>0</v>
      </c>
      <c r="EC7" s="24">
        <v>0.19</v>
      </c>
      <c r="ED7" s="24">
        <v>0.08</v>
      </c>
      <c r="EE7" s="24" t="s">
        <v>102</v>
      </c>
      <c r="EF7" s="24" t="s">
        <v>102</v>
      </c>
      <c r="EG7" s="24" t="s">
        <v>102</v>
      </c>
      <c r="EH7" s="24">
        <v>0</v>
      </c>
      <c r="EI7" s="24">
        <v>0</v>
      </c>
      <c r="EJ7" s="24" t="s">
        <v>102</v>
      </c>
      <c r="EK7" s="24" t="s">
        <v>102</v>
      </c>
      <c r="EL7" s="24" t="s">
        <v>102</v>
      </c>
      <c r="EM7" s="24">
        <v>0.03</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112</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2025-01-24T07:19:48Z</dcterms:created>
  <dcterms:modified xsi:type="dcterms:W3CDTF">2025-02-05T07:18:18Z</dcterms:modified>
  <cp:category/>
</cp:coreProperties>
</file>