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6\04 経営分析\250121 【〆切２／１２】公営企業に係る経営比較分析表（令和５年度決算）の分析等について\各課受領\"/>
    </mc:Choice>
  </mc:AlternateContent>
  <xr:revisionPtr revIDLastSave="0" documentId="13_ncr:1_{EAF43A12-A48F-4212-97D4-02C61AE91467}" xr6:coauthVersionLast="36" xr6:coauthVersionMax="36" xr10:uidLastSave="{00000000-0000-0000-0000-000000000000}"/>
  <workbookProtection workbookAlgorithmName="SHA-512" workbookHashValue="1XbVTpUExzICvcKrTTA47pcbbTWlyLSFIAYhGBtz7FjhYpIO15pRy1lzpd1D0qFLByMadI3uWALAQKDVmDVr5g==" workbookSaltValue="jyQG3xYXnSfrY2ACeMxP4Q==" workbookSpinCount="100000" lockStructure="1"/>
  <bookViews>
    <workbookView xWindow="0" yWindow="0" windowWidth="15600" windowHeight="9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P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EG12" i="4"/>
  <c r="CN12" i="4"/>
  <c r="LP10" i="4"/>
  <c r="JW10" i="4"/>
  <c r="FZ10" i="4"/>
  <c r="EG10" i="4"/>
  <c r="CN10" i="4"/>
  <c r="B10" i="4"/>
  <c r="LP8" i="4"/>
  <c r="JW8" i="4"/>
  <c r="FZ8" i="4"/>
  <c r="EG8" i="4"/>
  <c r="CN8" i="4"/>
  <c r="AU8" i="4"/>
  <c r="B8" i="4"/>
  <c r="B6" i="4"/>
  <c r="C11" i="5" l="1"/>
  <c r="KU32" i="4" s="1"/>
  <c r="FO78" i="4"/>
  <c r="FL54" i="4"/>
  <c r="FL32" i="4"/>
  <c r="MO78" i="4"/>
  <c r="MN54" i="4"/>
  <c r="MN32" i="4"/>
  <c r="JB78" i="4"/>
  <c r="IZ54" i="4"/>
  <c r="BX78" i="4"/>
  <c r="BX54" i="4"/>
  <c r="BX32" i="4"/>
  <c r="IZ32" i="4"/>
  <c r="D11" i="5"/>
  <c r="E11" i="5"/>
  <c r="B11" i="5"/>
  <c r="AE32" i="4" l="1"/>
  <c r="KV78" i="4"/>
  <c r="KU54" i="4"/>
  <c r="AE54" i="4"/>
  <c r="AE78" i="4"/>
  <c r="HI78" i="4"/>
  <c r="DV78" i="4"/>
  <c r="HG54" i="4"/>
  <c r="DS54" i="4"/>
  <c r="HG32" i="4"/>
  <c r="DS32" i="4"/>
  <c r="DG78" i="4"/>
  <c r="DD54" i="4"/>
  <c r="DD32" i="4"/>
  <c r="KF54" i="4"/>
  <c r="GR32" i="4"/>
  <c r="P78" i="4"/>
  <c r="P54" i="4"/>
  <c r="P32" i="4"/>
  <c r="KG78" i="4"/>
  <c r="KF32" i="4"/>
  <c r="GT78" i="4"/>
  <c r="GR54" i="4"/>
  <c r="IM78" i="4"/>
  <c r="IK54" i="4"/>
  <c r="IK32" i="4"/>
  <c r="BI54" i="4"/>
  <c r="LY54" i="4"/>
  <c r="EZ78" i="4"/>
  <c r="EW54" i="4"/>
  <c r="EW32" i="4"/>
  <c r="BI78" i="4"/>
  <c r="BI32" i="4"/>
  <c r="LZ78" i="4"/>
  <c r="LY32" i="4"/>
  <c r="LK78" i="4"/>
  <c r="LJ54" i="4"/>
  <c r="LJ32" i="4"/>
  <c r="EH54" i="4"/>
  <c r="AT78" i="4"/>
  <c r="AT32" i="4"/>
  <c r="HX78" i="4"/>
  <c r="HV54" i="4"/>
  <c r="HV32" i="4"/>
  <c r="EK78" i="4"/>
  <c r="EH32" i="4"/>
  <c r="AT54" i="4"/>
</calcChain>
</file>

<file path=xl/sharedStrings.xml><?xml version="1.0" encoding="utf-8"?>
<sst xmlns="http://schemas.openxmlformats.org/spreadsheetml/2006/main" count="440" uniqueCount="187">
  <si>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</si>
  <si>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</si>
  <si>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</si>
  <si>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</si>
  <si>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</si>
  <si>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</si>
  <si>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</si>
  <si>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</si>
  <si>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</si>
  <si>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</si>
  <si>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</si>
  <si>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</si>
  <si>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</si>
  <si>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</si>
  <si>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</si>
  <si>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</si>
  <si>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</si>
  <si>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</si>
  <si>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</si>
  <si>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</si>
  <si>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</si>
  <si>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</si>
  <si>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</si>
  <si>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</si>
  <si>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</si>
  <si>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</si>
  <si>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</si>
  <si>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</si>
  <si>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</si>
  <si>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</si>
  <si>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</si>
  <si>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</si>
  <si>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</si>
  <si>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</si>
  <si>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</si>
  <si>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</si>
  <si>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</si>
  <si>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</si>
  <si>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</si>
  <si>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</si>
  <si>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</si>
  <si>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</si>
  <si>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</si>
  <si>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</si>
  <si>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</si>
  <si>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</si>
  <si>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</si>
  <si>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</si>
  <si>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</si>
  <si>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</si>
  <si>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</si>
  <si>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</si>
  <si>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</si>
  <si>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</si>
  <si>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</si>
  <si>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</si>
  <si>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</si>
  <si>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</si>
  <si>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</si>
  <si>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</si>
  <si>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</si>
  <si>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</si>
  <si>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</si>
  <si>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</si>
  <si>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</si>
  <si>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</si>
  <si>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</si>
  <si>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</si>
  <si>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</si>
  <si>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</si>
  <si>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</si>
  <si>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</si>
  <si>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</si>
  <si>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</si>
  <si>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</si>
  <si>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</si>
  <si>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</si>
  <si>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</si>
  <si>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</si>
  <si>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</si>
  <si>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</si>
  <si>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</si>
  <si>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</si>
  <si>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</si>
  <si>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</si>
  <si>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</si>
  <si>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</si>
  <si>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</si>
  <si>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</si>
  <si>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</si>
  <si>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</si>
  <si>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</si>
  <si>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</si>
  <si>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</si>
  <si>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</si>
  <si>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</si>
  <si>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</si>
  <si>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</si>
  <si>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</si>
  <si>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</si>
  <si>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</si>
  <si>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</si>
  <si>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</si>
  <si>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</si>
  <si>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</si>
  <si>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</si>
  <si>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</si>
  <si>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</si>
  <si>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</si>
  <si>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</si>
  <si>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</si>
  <si>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</si>
  <si>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</si>
  <si>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</si>
  <si>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</si>
  <si>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</si>
  <si>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</si>
  <si>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</si>
  <si>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</si>
  <si>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</si>
  <si>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</si>
  <si>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</si>
  <si>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</si>
  <si>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</si>
  <si>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</si>
  <si>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</si>
  <si>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</si>
  <si>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</si>
  <si>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</si>
  <si>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</si>
  <si>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</si>
  <si>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</si>
  <si>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</si>
  <si>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</si>
  <si>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</si>
  <si>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</si>
  <si>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</si>
  <si>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</si>
  <si>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</si>
  <si>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</si>
  <si>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</si>
  <si>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</si>
  <si>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</si>
  <si>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</si>
  <si>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</si>
  <si>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</si>
  <si>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</si>
  <si>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</si>
  <si>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</si>
  <si>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</si>
  <si>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</si>
  <si>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</si>
  <si>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</si>
  <si>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</si>
  <si>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</si>
  <si>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</si>
  <si>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</si>
  <si>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</si>
  <si>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</si>
  <si>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</si>
  <si>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</si>
  <si>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</si>
  <si>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</si>
  <si>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</si>
  <si>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</si>
  <si>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</si>
  <si>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</si>
  <si>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吉賀町</t>
  </si>
  <si>
    <t>よしか病院</t>
  </si>
  <si>
    <t>当然財務</t>
  </si>
  <si>
    <t>病院事業</t>
  </si>
  <si>
    <t>一般病院</t>
  </si>
  <si>
    <t>50床以上～100床未満</t>
  </si>
  <si>
    <t>非設置</t>
  </si>
  <si>
    <t>指定管理者(代行制)</t>
  </si>
  <si>
    <t>ド</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</si>
  <si>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</si>
  <si>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</si>
  <si>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</si>
  <si>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</si>
  <si>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</si>
  <si>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</si>
  <si>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</si>
  <si>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当院は、町内唯一の民間病院の閉院を受け、地域医療の灯を消さないため、令和６年３月に公設民営（指定管理者制度）により運営を開始した。
益田医療圏における高度急性期病院の後方支援病院の役割を持ち、回復期を中心とした病床機能を担っている。指定管理者により運営するが、院内に町医療対策課が設置されており、行政との密な連携を行っている。
外来は毎日開設する「総合診療科」を中心に、中山間地域で需要の高い整形外科等の診療科を定期開設している。合わせて、歯科口腔外科についても毎日開設している。また、訪問診療等により在宅療養の支援を行い、地域の医療を支えている。</t>
    <rPh sb="0" eb="2">
      <t>トウイン</t>
    </rPh>
    <rPh sb="11" eb="13">
      <t>ビョウイン</t>
    </rPh>
    <rPh sb="14" eb="16">
      <t>ヘイイン</t>
    </rPh>
    <rPh sb="17" eb="18">
      <t>ウ</t>
    </rPh>
    <rPh sb="20" eb="24">
      <t>チイキイリョウ</t>
    </rPh>
    <rPh sb="25" eb="26">
      <t>ヒ</t>
    </rPh>
    <rPh sb="27" eb="28">
      <t>ケ</t>
    </rPh>
    <rPh sb="34" eb="36">
      <t>レイワ</t>
    </rPh>
    <rPh sb="37" eb="38">
      <t>ネン</t>
    </rPh>
    <rPh sb="39" eb="40">
      <t>ガツ</t>
    </rPh>
    <rPh sb="41" eb="45">
      <t>コウセツミンエイ</t>
    </rPh>
    <rPh sb="46" eb="53">
      <t>シテイカンリシャセイド</t>
    </rPh>
    <rPh sb="57" eb="59">
      <t>ウンエイ</t>
    </rPh>
    <rPh sb="60" eb="62">
      <t>カイシ</t>
    </rPh>
    <rPh sb="66" eb="71">
      <t>マスダイリョウケン</t>
    </rPh>
    <rPh sb="90" eb="92">
      <t>ヤクワリ</t>
    </rPh>
    <rPh sb="93" eb="94">
      <t>モ</t>
    </rPh>
    <rPh sb="96" eb="99">
      <t>カイフクキ</t>
    </rPh>
    <rPh sb="100" eb="102">
      <t>チュウシン</t>
    </rPh>
    <rPh sb="105" eb="109">
      <t>ビョウショウキノウ</t>
    </rPh>
    <rPh sb="110" eb="111">
      <t>ニナ</t>
    </rPh>
    <rPh sb="124" eb="126">
      <t>ウンエイ</t>
    </rPh>
    <rPh sb="157" eb="158">
      <t>オコナ</t>
    </rPh>
    <rPh sb="243" eb="248">
      <t>ホウモンシンリョウトウ</t>
    </rPh>
    <rPh sb="251" eb="255">
      <t>ザイタクリョウヨウ</t>
    </rPh>
    <rPh sb="256" eb="258">
      <t>シエン</t>
    </rPh>
    <rPh sb="259" eb="260">
      <t>オコナ</t>
    </rPh>
    <rPh sb="262" eb="264">
      <t>チイキ</t>
    </rPh>
    <rPh sb="265" eb="267">
      <t>イリョウ</t>
    </rPh>
    <rPh sb="268" eb="269">
      <t>ササ</t>
    </rPh>
    <phoneticPr fontId="5"/>
  </si>
  <si>
    <t>一般会計からの不採算地区病院に対する繰入金により、経常収支比率は100％を超えている。医業収支比率は、医業外収益として一般会計からの不採算地区病院にかかる繰入金と、施設設備の減価償却費の長期前受金戻入があることにより、類似病院に比べ低くなっている。
開院時は約50％（22人/50床）入院で、その後徐々に調整している状態があったため、病床利用率は低くなった。入院患者１人１日当たり収益、外来患者１人１日当たり収益は、類似病院に比べ低いものの、以降の改善に向けて対応を進めている。
職員給与費対医業収益比率は、医業収益が少ないことにより高くなっている。一方で、材料費対医業収益比率は類似病院に比べ低く抑えられている。</t>
    <rPh sb="51" eb="56">
      <t>イギョウガイシュウエキ</t>
    </rPh>
    <rPh sb="59" eb="61">
      <t>イッパン</t>
    </rPh>
    <rPh sb="61" eb="63">
      <t>カイケイ</t>
    </rPh>
    <rPh sb="66" eb="71">
      <t>フサイサンチク</t>
    </rPh>
    <rPh sb="71" eb="73">
      <t>ビョウイン</t>
    </rPh>
    <rPh sb="77" eb="79">
      <t>クリイレ</t>
    </rPh>
    <rPh sb="79" eb="80">
      <t>キン</t>
    </rPh>
    <rPh sb="82" eb="86">
      <t>シセツセツビ</t>
    </rPh>
    <rPh sb="87" eb="92">
      <t>ゲンカショウキャクヒ</t>
    </rPh>
    <rPh sb="93" eb="100">
      <t>チョウキマエウケキンレイニュウ</t>
    </rPh>
    <rPh sb="114" eb="115">
      <t>クラ</t>
    </rPh>
    <rPh sb="116" eb="117">
      <t>ヒク</t>
    </rPh>
    <rPh sb="208" eb="212">
      <t>ルイジビョウイン</t>
    </rPh>
    <rPh sb="213" eb="214">
      <t>クラ</t>
    </rPh>
    <rPh sb="215" eb="216">
      <t>ヒク</t>
    </rPh>
    <rPh sb="221" eb="223">
      <t>イコウ</t>
    </rPh>
    <rPh sb="224" eb="226">
      <t>カイゼン</t>
    </rPh>
    <rPh sb="227" eb="228">
      <t>ム</t>
    </rPh>
    <rPh sb="230" eb="232">
      <t>タイオウ</t>
    </rPh>
    <rPh sb="233" eb="234">
      <t>スス</t>
    </rPh>
    <rPh sb="254" eb="258">
      <t>イギョウシュウエキ</t>
    </rPh>
    <rPh sb="259" eb="260">
      <t>スク</t>
    </rPh>
    <rPh sb="267" eb="268">
      <t>タカ</t>
    </rPh>
    <rPh sb="275" eb="277">
      <t>イッポウ</t>
    </rPh>
    <rPh sb="290" eb="294">
      <t>ルイジビョウイン</t>
    </rPh>
    <rPh sb="295" eb="296">
      <t>クラ</t>
    </rPh>
    <phoneticPr fontId="5"/>
  </si>
  <si>
    <t>以前の施設所有・運営法人より、固定資産の譲渡を受けて管理・運営を開始したが、取得時の資産簿価が低額であるため１床当たり有形固定資産は低くなっている。なお、固定資産取得直後であるため、減価償却率は低くなっている。
特に建物については、建築後40年以上経過し老朽化は顕著であるため、施設の建替えに向けた動きが必要となっている。</t>
    <rPh sb="0" eb="2">
      <t>イゼン</t>
    </rPh>
    <rPh sb="3" eb="7">
      <t>シセツショユウ</t>
    </rPh>
    <rPh sb="8" eb="10">
      <t>ウンエイ</t>
    </rPh>
    <rPh sb="10" eb="12">
      <t>ホウジン</t>
    </rPh>
    <rPh sb="15" eb="19">
      <t>コテイシサン</t>
    </rPh>
    <rPh sb="20" eb="22">
      <t>ジョウト</t>
    </rPh>
    <rPh sb="23" eb="24">
      <t>ウ</t>
    </rPh>
    <rPh sb="26" eb="28">
      <t>カンリ</t>
    </rPh>
    <rPh sb="44" eb="46">
      <t>ボカ</t>
    </rPh>
    <rPh sb="47" eb="49">
      <t>テイガク</t>
    </rPh>
    <rPh sb="55" eb="57">
      <t>ショウア</t>
    </rPh>
    <rPh sb="59" eb="65">
      <t>ユウケイコテイシサン</t>
    </rPh>
    <rPh sb="66" eb="67">
      <t>ヒク</t>
    </rPh>
    <rPh sb="91" eb="96">
      <t>ゲンカショウキャクリツ</t>
    </rPh>
    <rPh sb="97" eb="98">
      <t>ヒク</t>
    </rPh>
    <rPh sb="106" eb="107">
      <t>トク</t>
    </rPh>
    <rPh sb="108" eb="110">
      <t>タテモノ</t>
    </rPh>
    <rPh sb="116" eb="119">
      <t>ケンチクゴ</t>
    </rPh>
    <rPh sb="146" eb="147">
      <t>ム</t>
    </rPh>
    <rPh sb="149" eb="150">
      <t>ウゴ</t>
    </rPh>
    <rPh sb="152" eb="154">
      <t>ヒツヨウ</t>
    </rPh>
    <phoneticPr fontId="5"/>
  </si>
  <si>
    <t>令和６年３月に開院したばかりの病院であり、医療提供体制の整備を進めると同時に、適正な運営に向け改善努力を続けている。
今後、ベッドコントロールを進め病床利用率の改善を図る必要がある。また、一般病床から地域包括ケア病床への病床転換等も進め、適正な病床体制整備と収益の改善を図る。
同様に、外来診療体制の見直し、医療従事者の確保を進めることで、安定かつ効率的な経営につなげ、地域医療を支えていく。
一方、施設の老朽化を受け、地域の医療需要や収支への影響も考慮し、適正規模の建替えに向けた取り組みを進める。</t>
    <rPh sb="0" eb="2">
      <t>レイワ</t>
    </rPh>
    <rPh sb="3" eb="4">
      <t>ネン</t>
    </rPh>
    <rPh sb="5" eb="6">
      <t>ガツ</t>
    </rPh>
    <rPh sb="21" eb="23">
      <t>イリョウ</t>
    </rPh>
    <rPh sb="25" eb="27">
      <t>タイセイ</t>
    </rPh>
    <rPh sb="28" eb="30">
      <t>セイビ</t>
    </rPh>
    <rPh sb="31" eb="32">
      <t>スス</t>
    </rPh>
    <rPh sb="35" eb="37">
      <t>ドウジ</t>
    </rPh>
    <rPh sb="39" eb="41">
      <t>テキセイ</t>
    </rPh>
    <rPh sb="42" eb="44">
      <t>ウンエイ</t>
    </rPh>
    <rPh sb="45" eb="46">
      <t>ム</t>
    </rPh>
    <rPh sb="47" eb="51">
      <t>カイゼンドリョク</t>
    </rPh>
    <rPh sb="52" eb="53">
      <t>ツヅ</t>
    </rPh>
    <rPh sb="59" eb="61">
      <t>コンゴ</t>
    </rPh>
    <rPh sb="72" eb="73">
      <t>スス</t>
    </rPh>
    <rPh sb="83" eb="84">
      <t>ハカ</t>
    </rPh>
    <rPh sb="94" eb="98">
      <t>イッパンビョウショウ</t>
    </rPh>
    <rPh sb="100" eb="104">
      <t>チイキホウカツ</t>
    </rPh>
    <rPh sb="106" eb="108">
      <t>ビョウショウ</t>
    </rPh>
    <rPh sb="110" eb="114">
      <t>ビョウショウテンカン</t>
    </rPh>
    <rPh sb="114" eb="115">
      <t>トウ</t>
    </rPh>
    <rPh sb="116" eb="117">
      <t>スス</t>
    </rPh>
    <rPh sb="119" eb="121">
      <t>テキセイ</t>
    </rPh>
    <rPh sb="122" eb="126">
      <t>ビョウショウタイセイ</t>
    </rPh>
    <rPh sb="126" eb="128">
      <t>セイビ</t>
    </rPh>
    <rPh sb="129" eb="131">
      <t>シュウエキ</t>
    </rPh>
    <rPh sb="132" eb="134">
      <t>カイゼン</t>
    </rPh>
    <rPh sb="135" eb="136">
      <t>ハカ</t>
    </rPh>
    <rPh sb="139" eb="141">
      <t>ドウヨウ</t>
    </rPh>
    <rPh sb="143" eb="149">
      <t>ガイライシンリョウタイセイ</t>
    </rPh>
    <rPh sb="150" eb="152">
      <t>ミナオ</t>
    </rPh>
    <rPh sb="154" eb="159">
      <t>イリョウジュウジシャ</t>
    </rPh>
    <rPh sb="160" eb="162">
      <t>カクホ</t>
    </rPh>
    <rPh sb="163" eb="164">
      <t>スス</t>
    </rPh>
    <rPh sb="170" eb="172">
      <t>アンテイ</t>
    </rPh>
    <rPh sb="174" eb="177">
      <t>コウリツテキ</t>
    </rPh>
    <rPh sb="178" eb="180">
      <t>ケイエイ</t>
    </rPh>
    <rPh sb="197" eb="199">
      <t>イッポウ</t>
    </rPh>
    <rPh sb="203" eb="206">
      <t>ロウキュウカ</t>
    </rPh>
    <rPh sb="207" eb="208">
      <t>ウ</t>
    </rPh>
    <rPh sb="210" eb="212">
      <t>チイキ</t>
    </rPh>
    <rPh sb="213" eb="217">
      <t>イリョウジュヨウ</t>
    </rPh>
    <rPh sb="218" eb="220">
      <t>シュウシ</t>
    </rPh>
    <rPh sb="222" eb="224">
      <t>エイキョウ</t>
    </rPh>
    <rPh sb="225" eb="227">
      <t>コウリョ</t>
    </rPh>
    <rPh sb="229" eb="233">
      <t>テキセイキボ</t>
    </rPh>
    <rPh sb="234" eb="235">
      <t>タ</t>
    </rPh>
    <rPh sb="235" eb="236">
      <t>カ</t>
    </rPh>
    <rPh sb="238" eb="239">
      <t>ム</t>
    </rPh>
    <rPh sb="241" eb="242">
      <t>ト</t>
    </rPh>
    <rPh sb="243" eb="244">
      <t>ク</t>
    </rPh>
    <rPh sb="246" eb="24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</si>
</sst>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#N/A</c:v>
                </c:pt>
                <c:pt idx="4">
                  <c:v>54.4</c:v>
                </c:pt>
              </c:numCache>
            </c:numRef>
          </c:val>
          <c:extLst>
            <c:ext xmlns:c16="http://schemas.microsoft.com/office/drawing/2014/chart" uri="{C3380CC4-5D6E-409C-BE32-E72D297353CC}">
              <c16:uniqueId val="{00000000-936E-45F0-8A71-64B5D7764B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60.6</c:v>
                </c:pt>
              </c:numCache>
            </c:numRef>
          </c:val>
          <c:smooth val="0"/>
          <c:extLst>
            <c:ext xmlns:c16="http://schemas.microsoft.com/office/drawing/2014/chart" uri="{C3380CC4-5D6E-409C-BE32-E72D297353CC}">
              <c16:uniqueId val="{00000001-936E-45F0-8A71-64B5D7764BD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#N/A</c:v>
                </c:pt>
                <c:pt idx="4">
                  <c:v>45.1</c:v>
                </c:pt>
              </c:numCache>
            </c:numRef>
          </c:val>
          <c:extLst>
            <c:ext xmlns:c16="http://schemas.microsoft.com/office/drawing/2014/chart" uri="{C3380CC4-5D6E-409C-BE32-E72D297353CC}">
              <c16:uniqueId val="{00000000-EE3B-43CA-8A3A-704E85FA19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EE3B-43CA-8A3A-704E85FA19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#N/A</c:v>
                </c:pt>
                <c:pt idx="4">
                  <c:v>45.1</c:v>
                </c:pt>
              </c:numCache>
            </c:numRef>
          </c:val>
          <c:extLst>
            <c:ext xmlns:c16="http://schemas.microsoft.com/office/drawing/2014/chart" uri="{C3380CC4-5D6E-409C-BE32-E72D297353CC}">
              <c16:uniqueId val="{00000000-0846-47D9-85AB-0AF89E08898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73.599999999999994</c:v>
                </c:pt>
              </c:numCache>
            </c:numRef>
          </c:val>
          <c:smooth val="0"/>
          <c:extLst>
            <c:ext xmlns:c16="http://schemas.microsoft.com/office/drawing/2014/chart" uri="{C3380CC4-5D6E-409C-BE32-E72D297353CC}">
              <c16:uniqueId val="{00000001-0846-47D9-85AB-0AF89E08898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#N/A</c:v>
                </c:pt>
                <c:pt idx="4">
                  <c:v>101</c:v>
                </c:pt>
              </c:numCache>
            </c:numRef>
          </c:val>
          <c:extLst>
            <c:ext xmlns:c16="http://schemas.microsoft.com/office/drawing/2014/chart" uri="{C3380CC4-5D6E-409C-BE32-E72D297353CC}">
              <c16:uniqueId val="{00000000-57C1-4B3A-A2C2-47C9D26F53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96.7</c:v>
                </c:pt>
              </c:numCache>
            </c:numRef>
          </c:val>
          <c:smooth val="0"/>
          <c:extLst>
            <c:ext xmlns:c16="http://schemas.microsoft.com/office/drawing/2014/chart" uri="{C3380CC4-5D6E-409C-BE32-E72D297353CC}">
              <c16:uniqueId val="{00000001-57C1-4B3A-A2C2-47C9D26F53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#N/A</c:v>
                </c:pt>
                <c:pt idx="4">
                  <c:v>0.5</c:v>
                </c:pt>
              </c:numCache>
            </c:numRef>
          </c:val>
          <c:extLst>
            <c:ext xmlns:c16="http://schemas.microsoft.com/office/drawing/2014/chart" uri="{C3380CC4-5D6E-409C-BE32-E72D297353CC}">
              <c16:uniqueId val="{00000000-A68F-47BA-BBC9-79146503DB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59.8</c:v>
                </c:pt>
              </c:numCache>
            </c:numRef>
          </c:val>
          <c:smooth val="0"/>
          <c:extLst>
            <c:ext xmlns:c16="http://schemas.microsoft.com/office/drawing/2014/chart" uri="{C3380CC4-5D6E-409C-BE32-E72D297353CC}">
              <c16:uniqueId val="{00000001-A68F-47BA-BBC9-79146503DB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#N/A</c:v>
                </c:pt>
                <c:pt idx="4">
                  <c:v>2.1</c:v>
                </c:pt>
              </c:numCache>
            </c:numRef>
          </c:val>
          <c:extLst>
            <c:ext xmlns:c16="http://schemas.microsoft.com/office/drawing/2014/chart" uri="{C3380CC4-5D6E-409C-BE32-E72D297353CC}">
              <c16:uniqueId val="{00000000-D270-4755-96BB-E9E316BAB4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72</c:v>
                </c:pt>
              </c:numCache>
            </c:numRef>
          </c:val>
          <c:smooth val="0"/>
          <c:extLst>
            <c:ext xmlns:c16="http://schemas.microsoft.com/office/drawing/2014/chart" uri="{C3380CC4-5D6E-409C-BE32-E72D297353CC}">
              <c16:uniqueId val="{00000001-D270-4755-96BB-E9E316BAB4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#N/A</c:v>
                </c:pt>
                <c:pt idx="4">
                  <c:v>7289320</c:v>
                </c:pt>
              </c:numCache>
            </c:numRef>
          </c:val>
          <c:extLst>
            <c:ext xmlns:c16="http://schemas.microsoft.com/office/drawing/2014/chart" uri="{C3380CC4-5D6E-409C-BE32-E72D297353CC}">
              <c16:uniqueId val="{00000000-A5CC-4AA1-AD11-7E269C9473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45796115</c:v>
                </c:pt>
              </c:numCache>
            </c:numRef>
          </c:val>
          <c:smooth val="0"/>
          <c:extLst>
            <c:ext xmlns:c16="http://schemas.microsoft.com/office/drawing/2014/chart" uri="{C3380CC4-5D6E-409C-BE32-E72D297353CC}">
              <c16:uniqueId val="{00000001-A5CC-4AA1-AD11-7E269C9473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#N/A</c:v>
                </c:pt>
                <c:pt idx="4">
                  <c:v>12.2</c:v>
                </c:pt>
              </c:numCache>
            </c:numRef>
          </c:val>
          <c:extLst>
            <c:ext xmlns:c16="http://schemas.microsoft.com/office/drawing/2014/chart" uri="{C3380CC4-5D6E-409C-BE32-E72D297353CC}">
              <c16:uniqueId val="{00000000-4B8F-4916-B846-771AA4A4B5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14.9</c:v>
                </c:pt>
              </c:numCache>
            </c:numRef>
          </c:val>
          <c:smooth val="0"/>
          <c:extLst>
            <c:ext xmlns:c16="http://schemas.microsoft.com/office/drawing/2014/chart" uri="{C3380CC4-5D6E-409C-BE32-E72D297353CC}">
              <c16:uniqueId val="{00000001-4B8F-4916-B846-771AA4A4B5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#N/A</c:v>
                </c:pt>
                <c:pt idx="4">
                  <c:v>102.5</c:v>
                </c:pt>
              </c:numCache>
            </c:numRef>
          </c:val>
          <c:extLst>
            <c:ext xmlns:c16="http://schemas.microsoft.com/office/drawing/2014/chart" uri="{C3380CC4-5D6E-409C-BE32-E72D297353CC}">
              <c16:uniqueId val="{00000000-4EFB-42D2-B63A-DC497CC9B5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77.5</c:v>
                </c:pt>
              </c:numCache>
            </c:numRef>
          </c:val>
          <c:smooth val="0"/>
          <c:extLst>
            <c:ext xmlns:c16="http://schemas.microsoft.com/office/drawing/2014/chart" uri="{C3380CC4-5D6E-409C-BE32-E72D297353CC}">
              <c16:uniqueId val="{00000001-4EFB-42D2-B63A-DC497CC9B5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#N/A</c:v>
                </c:pt>
                <c:pt idx="4">
                  <c:v>8454</c:v>
                </c:pt>
              </c:numCache>
            </c:numRef>
          </c:val>
          <c:extLst>
            <c:ext xmlns:c16="http://schemas.microsoft.com/office/drawing/2014/chart" uri="{C3380CC4-5D6E-409C-BE32-E72D297353CC}">
              <c16:uniqueId val="{00000000-0E93-42A4-9E98-01EBF049DA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9779</c:v>
                </c:pt>
              </c:numCache>
            </c:numRef>
          </c:val>
          <c:smooth val="0"/>
          <c:extLst>
            <c:ext xmlns:c16="http://schemas.microsoft.com/office/drawing/2014/chart" uri="{C3380CC4-5D6E-409C-BE32-E72D297353CC}">
              <c16:uniqueId val="{00000001-0E93-42A4-9E98-01EBF049DA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#N/A</c:v>
                </c:pt>
                <c:pt idx="4">
                  <c:v>27268</c:v>
                </c:pt>
              </c:numCache>
            </c:numRef>
          </c:val>
          <c:extLst>
            <c:ext xmlns:c16="http://schemas.microsoft.com/office/drawing/2014/chart" uri="{C3380CC4-5D6E-409C-BE32-E72D297353CC}">
              <c16:uniqueId val="{00000000-CA4A-483B-9B48-0DB18EF8C6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29723</c:v>
                </c:pt>
              </c:numCache>
            </c:numRef>
          </c:val>
          <c:smooth val="0"/>
          <c:extLst>
            <c:ext xmlns:c16="http://schemas.microsoft.com/office/drawing/2014/chart" uri="{C3380CC4-5D6E-409C-BE32-E72D297353CC}">
              <c16:uniqueId val="{00000001-CA4A-483B-9B48-0DB18EF8C6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442F-41A0-BB64-6F7EACDBCB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144.6</c:v>
                </c:pt>
              </c:numCache>
            </c:numRef>
          </c:val>
          <c:smooth val="0"/>
          <c:extLst>
            <c:ext xmlns:c16="http://schemas.microsoft.com/office/drawing/2014/chart" uri="{C3380CC4-5D6E-409C-BE32-E72D297353CC}">
              <c16:uniqueId val="{00000001-442F-41A0-BB64-6F7EACDBCB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島根県吉賀町　よしか病院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5717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9813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45.1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45.1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54.4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27268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8454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102.5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12.2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7289320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AZfqkKfLioZsw/bi74tYQVlf+l4g0A7ZU1NhpP5d96aZdfvLgrBBfjRDshMenU9EJceCR7DtA32M8cnyKZDfA==" saltValue="ADmPAQ+Wh2lzJPxd4v11U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159</v>
      </c>
      <c r="BG5" s="49" t="s">
        <v>160</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161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159</v>
      </c>
      <c r="CN5" s="49" t="s">
        <v>149</v>
      </c>
      <c r="CO5" s="49" t="s">
        <v>162</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163</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164</v>
      </c>
      <c r="B6" s="50">
        <f>B8</f>
        <v>2023</v>
      </c>
      <c r="C6" s="50">
        <f t="shared" ref="C6:M6" si="2">C8</f>
        <v>325058</v>
      </c>
      <c r="D6" s="50">
        <f t="shared" si="2"/>
        <v>46</v>
      </c>
      <c r="E6" s="50">
        <f t="shared" si="2"/>
        <v>6</v>
      </c>
      <c r="F6" s="50">
        <f t="shared" si="2"/>
        <v>0</v>
      </c>
      <c r="G6" s="50">
        <f t="shared" si="2"/>
        <v>1</v>
      </c>
      <c r="H6" s="153" t="str">
        <f>IF(H8&lt;&gt;I8,H8,"")&amp;IF(I8&lt;&gt;J8,I8,"")&amp;"　"&amp;J8</f>
        <v>島根県吉賀町　よしか病院</v>
      </c>
      <c r="I6" s="154"/>
      <c r="J6" s="155"/>
      <c r="K6" s="50" t="str">
        <f t="shared" si="2"/>
        <v>当然財務</v>
      </c>
      <c r="L6" s="50" t="str">
        <f t="shared" si="2"/>
        <v>病院事業</v>
      </c>
      <c r="M6" s="50" t="str">
        <f t="shared" si="2"/>
        <v>一般病院</v>
      </c>
      <c r="N6" s="50" t="str">
        <f>N8</f>
        <v>50床以上～100床未満</v>
      </c>
      <c r="O6" s="50" t="str">
        <f>O8</f>
        <v>非設置</v>
      </c>
      <c r="P6" s="50" t="str">
        <f>P8</f>
        <v>指定管理者(代行制)</v>
      </c>
      <c r="Q6" s="51">
        <f t="shared" ref="Q6:AH6" si="3">Q8</f>
        <v>10</v>
      </c>
      <c r="R6" s="50" t="str">
        <f t="shared" si="3"/>
        <v>-</v>
      </c>
      <c r="S6" s="50" t="str">
        <f t="shared" si="3"/>
        <v>ド</v>
      </c>
      <c r="T6" s="50" t="str">
        <f t="shared" si="3"/>
        <v>-</v>
      </c>
      <c r="U6" s="51">
        <f>U8</f>
        <v>5717</v>
      </c>
      <c r="V6" s="51">
        <f>V8</f>
        <v>9813</v>
      </c>
      <c r="W6" s="50" t="str">
        <f>W8</f>
        <v>第１種該当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35</v>
      </c>
      <c r="AG6" s="51" t="str">
        <f t="shared" si="3"/>
        <v>-</v>
      </c>
      <c r="AH6" s="51">
        <f t="shared" si="3"/>
        <v>35</v>
      </c>
      <c r="AI6" s="52" t="e">
        <f>IF(AI8="-",NA(),AI8)</f>
        <v>#N/A</v>
      </c>
      <c r="AJ6" s="52" t="e">
        <f t="shared" ref="AJ6:AR6" si="5">IF(AJ8="-",NA(),AJ8)</f>
        <v>#N/A</v>
      </c>
      <c r="AK6" s="52" t="e">
        <f t="shared" si="5"/>
        <v>#N/A</v>
      </c>
      <c r="AL6" s="52" t="e">
        <f t="shared" si="5"/>
        <v>#N/A</v>
      </c>
      <c r="AM6" s="52">
        <f t="shared" si="5"/>
        <v>101</v>
      </c>
      <c r="AN6" s="52" t="e">
        <f t="shared" si="5"/>
        <v>#N/A</v>
      </c>
      <c r="AO6" s="52" t="e">
        <f t="shared" si="5"/>
        <v>#N/A</v>
      </c>
      <c r="AP6" s="52" t="e">
        <f t="shared" si="5"/>
        <v>#N/A</v>
      </c>
      <c r="AQ6" s="52" t="e">
        <f t="shared" si="5"/>
        <v>#N/A</v>
      </c>
      <c r="AR6" s="52">
        <f t="shared" si="5"/>
        <v>96.7</v>
      </c>
      <c r="AS6" s="52" t="str">
        <f>IF(AS8="-","【-】","【"&amp;SUBSTITUTE(TEXT(AS8,"#,##0.0"),"-","△")&amp;"】")</f>
        <v>【96.6】</v>
      </c>
      <c r="AT6" s="52" t="e">
        <f>IF(AT8="-",NA(),AT8)</f>
        <v>#N/A</v>
      </c>
      <c r="AU6" s="52" t="e">
        <f t="shared" ref="AU6:BC6" si="6">IF(AU8="-",NA(),AU8)</f>
        <v>#N/A</v>
      </c>
      <c r="AV6" s="52" t="e">
        <f t="shared" si="6"/>
        <v>#N/A</v>
      </c>
      <c r="AW6" s="52" t="e">
        <f t="shared" si="6"/>
        <v>#N/A</v>
      </c>
      <c r="AX6" s="52">
        <f t="shared" si="6"/>
        <v>45.1</v>
      </c>
      <c r="AY6" s="52" t="e">
        <f t="shared" si="6"/>
        <v>#N/A</v>
      </c>
      <c r="AZ6" s="52" t="e">
        <f t="shared" si="6"/>
        <v>#N/A</v>
      </c>
      <c r="BA6" s="52" t="e">
        <f t="shared" si="6"/>
        <v>#N/A</v>
      </c>
      <c r="BB6" s="52" t="e">
        <f t="shared" si="6"/>
        <v>#N/A</v>
      </c>
      <c r="BC6" s="52">
        <f t="shared" si="6"/>
        <v>73.599999999999994</v>
      </c>
      <c r="BD6" s="52" t="str">
        <f>IF(BD8="-","【-】","【"&amp;SUBSTITUTE(TEXT(BD8,"#,##0.0"),"-","△")&amp;"】")</f>
        <v>【86.6】</v>
      </c>
      <c r="BE6" s="52" t="e">
        <f>IF(BE8="-",NA(),BE8)</f>
        <v>#N/A</v>
      </c>
      <c r="BF6" s="52" t="e">
        <f t="shared" ref="BF6:BN6" si="7">IF(BF8="-",NA(),BF8)</f>
        <v>#N/A</v>
      </c>
      <c r="BG6" s="52" t="e">
        <f t="shared" si="7"/>
        <v>#N/A</v>
      </c>
      <c r="BH6" s="52" t="e">
        <f t="shared" si="7"/>
        <v>#N/A</v>
      </c>
      <c r="BI6" s="52">
        <f t="shared" si="7"/>
        <v>45.1</v>
      </c>
      <c r="BJ6" s="52" t="e">
        <f t="shared" si="7"/>
        <v>#N/A</v>
      </c>
      <c r="BK6" s="52" t="e">
        <f t="shared" si="7"/>
        <v>#N/A</v>
      </c>
      <c r="BL6" s="52" t="e">
        <f t="shared" si="7"/>
        <v>#N/A</v>
      </c>
      <c r="BM6" s="52" t="e">
        <f t="shared" si="7"/>
        <v>#N/A</v>
      </c>
      <c r="BN6" s="52">
        <f t="shared" si="7"/>
        <v>69.7</v>
      </c>
      <c r="BO6" s="52" t="str">
        <f>IF(BO8="-","【-】","【"&amp;SUBSTITUTE(TEXT(BO8,"#,##0.0"),"-","△")&amp;"】")</f>
        <v>【83.9】</v>
      </c>
      <c r="BP6" s="52" t="e">
        <f>IF(BP8="-",NA(),BP8)</f>
        <v>#N/A</v>
      </c>
      <c r="BQ6" s="52" t="e">
        <f t="shared" ref="BQ6:BY6" si="8">IF(BQ8="-",NA(),BQ8)</f>
        <v>#N/A</v>
      </c>
      <c r="BR6" s="52" t="e">
        <f t="shared" si="8"/>
        <v>#N/A</v>
      </c>
      <c r="BS6" s="52" t="e">
        <f t="shared" si="8"/>
        <v>#N/A</v>
      </c>
      <c r="BT6" s="52">
        <f t="shared" si="8"/>
        <v>54.4</v>
      </c>
      <c r="BU6" s="52" t="e">
        <f t="shared" si="8"/>
        <v>#N/A</v>
      </c>
      <c r="BV6" s="52" t="e">
        <f t="shared" si="8"/>
        <v>#N/A</v>
      </c>
      <c r="BW6" s="52" t="e">
        <f t="shared" si="8"/>
        <v>#N/A</v>
      </c>
      <c r="BX6" s="52" t="e">
        <f t="shared" si="8"/>
        <v>#N/A</v>
      </c>
      <c r="BY6" s="52">
        <f t="shared" si="8"/>
        <v>60.6</v>
      </c>
      <c r="BZ6" s="52" t="str">
        <f>IF(BZ8="-","【-】","【"&amp;SUBSTITUTE(TEXT(BZ8,"#,##0.0"),"-","△")&amp;"】")</f>
        <v>【68.7】</v>
      </c>
      <c r="CA6" s="53" t="e">
        <f>IF(CA8="-",NA(),CA8)</f>
        <v>#N/A</v>
      </c>
      <c r="CB6" s="53" t="e">
        <f t="shared" ref="CB6:CJ6" si="9">IF(CB8="-",NA(),CB8)</f>
        <v>#N/A</v>
      </c>
      <c r="CC6" s="53" t="e">
        <f t="shared" si="9"/>
        <v>#N/A</v>
      </c>
      <c r="CD6" s="53" t="e">
        <f t="shared" si="9"/>
        <v>#N/A</v>
      </c>
      <c r="CE6" s="53">
        <f t="shared" si="9"/>
        <v>27268</v>
      </c>
      <c r="CF6" s="53" t="e">
        <f t="shared" si="9"/>
        <v>#N/A</v>
      </c>
      <c r="CG6" s="53" t="e">
        <f t="shared" si="9"/>
        <v>#N/A</v>
      </c>
      <c r="CH6" s="53" t="e">
        <f t="shared" si="9"/>
        <v>#N/A</v>
      </c>
      <c r="CI6" s="53" t="e">
        <f t="shared" si="9"/>
        <v>#N/A</v>
      </c>
      <c r="CJ6" s="53">
        <f t="shared" si="9"/>
        <v>29723</v>
      </c>
      <c r="CK6" s="52" t="str">
        <f>IF(CK8="-","【-】","【"&amp;SUBSTITUTE(TEXT(CK8,"#,##0"),"-","△")&amp;"】")</f>
        <v>【62,428】</v>
      </c>
      <c r="CL6" s="53" t="e">
        <f>IF(CL8="-",NA(),CL8)</f>
        <v>#N/A</v>
      </c>
      <c r="CM6" s="53" t="e">
        <f t="shared" ref="CM6:CU6" si="10">IF(CM8="-",NA(),CM8)</f>
        <v>#N/A</v>
      </c>
      <c r="CN6" s="53" t="e">
        <f t="shared" si="10"/>
        <v>#N/A</v>
      </c>
      <c r="CO6" s="53" t="e">
        <f t="shared" si="10"/>
        <v>#N/A</v>
      </c>
      <c r="CP6" s="53">
        <f t="shared" si="10"/>
        <v>8454</v>
      </c>
      <c r="CQ6" s="53" t="e">
        <f t="shared" si="10"/>
        <v>#N/A</v>
      </c>
      <c r="CR6" s="53" t="e">
        <f t="shared" si="10"/>
        <v>#N/A</v>
      </c>
      <c r="CS6" s="53" t="e">
        <f t="shared" si="10"/>
        <v>#N/A</v>
      </c>
      <c r="CT6" s="53" t="e">
        <f t="shared" si="10"/>
        <v>#N/A</v>
      </c>
      <c r="CU6" s="53">
        <f t="shared" si="10"/>
        <v>9779</v>
      </c>
      <c r="CV6" s="52" t="str">
        <f>IF(CV8="-","【-】","【"&amp;SUBSTITUTE(TEXT(CV8,"#,##0"),"-","△")&amp;"】")</f>
        <v>【18,236】</v>
      </c>
      <c r="CW6" s="52" t="e">
        <f>IF(CW8="-",NA(),CW8)</f>
        <v>#N/A</v>
      </c>
      <c r="CX6" s="52" t="e">
        <f t="shared" ref="CX6:DF6" si="11">IF(CX8="-",NA(),CX8)</f>
        <v>#N/A</v>
      </c>
      <c r="CY6" s="52" t="e">
        <f t="shared" si="11"/>
        <v>#N/A</v>
      </c>
      <c r="CZ6" s="52" t="e">
        <f t="shared" si="11"/>
        <v>#N/A</v>
      </c>
      <c r="DA6" s="52">
        <f t="shared" si="11"/>
        <v>102.5</v>
      </c>
      <c r="DB6" s="52" t="e">
        <f t="shared" si="11"/>
        <v>#N/A</v>
      </c>
      <c r="DC6" s="52" t="e">
        <f t="shared" si="11"/>
        <v>#N/A</v>
      </c>
      <c r="DD6" s="52" t="e">
        <f t="shared" si="11"/>
        <v>#N/A</v>
      </c>
      <c r="DE6" s="52" t="e">
        <f t="shared" si="11"/>
        <v>#N/A</v>
      </c>
      <c r="DF6" s="52">
        <f t="shared" si="11"/>
        <v>77.5</v>
      </c>
      <c r="DG6" s="52" t="str">
        <f>IF(DG8="-","【-】","【"&amp;SUBSTITUTE(TEXT(DG8,"#,##0.0"),"-","△")&amp;"】")</f>
        <v>【56.1】</v>
      </c>
      <c r="DH6" s="52" t="e">
        <f>IF(DH8="-",NA(),DH8)</f>
        <v>#N/A</v>
      </c>
      <c r="DI6" s="52" t="e">
        <f t="shared" ref="DI6:DQ6" si="12">IF(DI8="-",NA(),DI8)</f>
        <v>#N/A</v>
      </c>
      <c r="DJ6" s="52" t="e">
        <f t="shared" si="12"/>
        <v>#N/A</v>
      </c>
      <c r="DK6" s="52" t="e">
        <f t="shared" si="12"/>
        <v>#N/A</v>
      </c>
      <c r="DL6" s="52">
        <f t="shared" si="12"/>
        <v>12.2</v>
      </c>
      <c r="DM6" s="52" t="e">
        <f t="shared" si="12"/>
        <v>#N/A</v>
      </c>
      <c r="DN6" s="52" t="e">
        <f t="shared" si="12"/>
        <v>#N/A</v>
      </c>
      <c r="DO6" s="52" t="e">
        <f t="shared" si="12"/>
        <v>#N/A</v>
      </c>
      <c r="DP6" s="52" t="e">
        <f t="shared" si="12"/>
        <v>#N/A</v>
      </c>
      <c r="DQ6" s="52">
        <f t="shared" si="12"/>
        <v>14.9</v>
      </c>
      <c r="DR6" s="52" t="str">
        <f>IF(DR8="-","【-】","【"&amp;SUBSTITUTE(TEXT(DR8,"#,##0.0"),"-","△")&amp;"】")</f>
        <v>【26.4】</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144.6</v>
      </c>
      <c r="EC6" s="52" t="str">
        <f>IF(EC8="-","【-】","【"&amp;SUBSTITUTE(TEXT(EC8,"#,##0.0"),"-","△")&amp;"】")</f>
        <v>【54.5】</v>
      </c>
      <c r="ED6" s="52" t="e">
        <f>IF(ED8="-",NA(),ED8)</f>
        <v>#N/A</v>
      </c>
      <c r="EE6" s="52" t="e">
        <f t="shared" ref="EE6:EM6" si="14">IF(EE8="-",NA(),EE8)</f>
        <v>#N/A</v>
      </c>
      <c r="EF6" s="52" t="e">
        <f t="shared" si="14"/>
        <v>#N/A</v>
      </c>
      <c r="EG6" s="52" t="e">
        <f t="shared" si="14"/>
        <v>#N/A</v>
      </c>
      <c r="EH6" s="52">
        <f t="shared" si="14"/>
        <v>0.5</v>
      </c>
      <c r="EI6" s="52" t="e">
        <f t="shared" si="14"/>
        <v>#N/A</v>
      </c>
      <c r="EJ6" s="52" t="e">
        <f t="shared" si="14"/>
        <v>#N/A</v>
      </c>
      <c r="EK6" s="52" t="e">
        <f t="shared" si="14"/>
        <v>#N/A</v>
      </c>
      <c r="EL6" s="52" t="e">
        <f t="shared" si="14"/>
        <v>#N/A</v>
      </c>
      <c r="EM6" s="52">
        <f t="shared" si="14"/>
        <v>59.8</v>
      </c>
      <c r="EN6" s="52" t="str">
        <f>IF(EN8="-","【-】","【"&amp;SUBSTITUTE(TEXT(EN8,"#,##0.0"),"-","△")&amp;"】")</f>
        <v>【57.0】</v>
      </c>
      <c r="EO6" s="52" t="e">
        <f>IF(EO8="-",NA(),EO8)</f>
        <v>#N/A</v>
      </c>
      <c r="EP6" s="52" t="e">
        <f t="shared" ref="EP6:EX6" si="15">IF(EP8="-",NA(),EP8)</f>
        <v>#N/A</v>
      </c>
      <c r="EQ6" s="52" t="e">
        <f t="shared" si="15"/>
        <v>#N/A</v>
      </c>
      <c r="ER6" s="52" t="e">
        <f t="shared" si="15"/>
        <v>#N/A</v>
      </c>
      <c r="ES6" s="52">
        <f t="shared" si="15"/>
        <v>2.1</v>
      </c>
      <c r="ET6" s="52" t="e">
        <f t="shared" si="15"/>
        <v>#N/A</v>
      </c>
      <c r="EU6" s="52" t="e">
        <f t="shared" si="15"/>
        <v>#N/A</v>
      </c>
      <c r="EV6" s="52" t="e">
        <f t="shared" si="15"/>
        <v>#N/A</v>
      </c>
      <c r="EW6" s="52" t="e">
        <f t="shared" si="15"/>
        <v>#N/A</v>
      </c>
      <c r="EX6" s="52">
        <f t="shared" si="15"/>
        <v>72</v>
      </c>
      <c r="EY6" s="52" t="str">
        <f>IF(EY8="-","【-】","【"&amp;SUBSTITUTE(TEXT(EY8,"#,##0.0"),"-","△")&amp;"】")</f>
        <v>【70.4】</v>
      </c>
      <c r="EZ6" s="53" t="e">
        <f>IF(EZ8="-",NA(),EZ8)</f>
        <v>#N/A</v>
      </c>
      <c r="FA6" s="53" t="e">
        <f t="shared" ref="FA6:FI6" si="16">IF(FA8="-",NA(),FA8)</f>
        <v>#N/A</v>
      </c>
      <c r="FB6" s="53" t="e">
        <f t="shared" si="16"/>
        <v>#N/A</v>
      </c>
      <c r="FC6" s="53" t="e">
        <f t="shared" si="16"/>
        <v>#N/A</v>
      </c>
      <c r="FD6" s="53">
        <f t="shared" si="16"/>
        <v>7289320</v>
      </c>
      <c r="FE6" s="53" t="e">
        <f t="shared" si="16"/>
        <v>#N/A</v>
      </c>
      <c r="FF6" s="53" t="e">
        <f t="shared" si="16"/>
        <v>#N/A</v>
      </c>
      <c r="FG6" s="53" t="e">
        <f t="shared" si="16"/>
        <v>#N/A</v>
      </c>
      <c r="FH6" s="53" t="e">
        <f t="shared" si="16"/>
        <v>#N/A</v>
      </c>
      <c r="FI6" s="53">
        <f t="shared" si="16"/>
        <v>45796115</v>
      </c>
      <c r="FJ6" s="53" t="str">
        <f>IF(FJ8="-","【-】","【"&amp;SUBSTITUTE(TEXT(FJ8,"#,##0"),"-","△")&amp;"】")</f>
        <v>【50,999,060】</v>
      </c>
    </row>
    <row r="7" spans="1:166" s="54" customFormat="1">
      <c r="A7" s="35" t="s">
        <v>165</v>
      </c>
      <c r="B7" s="50">
        <f t="shared" ref="B7:AH7" si="17">B8</f>
        <v>2023</v>
      </c>
      <c r="C7" s="50">
        <f t="shared" si="17"/>
        <v>325058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指定管理者(代行制)</v>
      </c>
      <c r="Q7" s="51">
        <f t="shared" si="17"/>
        <v>10</v>
      </c>
      <c r="R7" s="50" t="str">
        <f t="shared" si="17"/>
        <v>-</v>
      </c>
      <c r="S7" s="50" t="str">
        <f t="shared" si="17"/>
        <v>ド</v>
      </c>
      <c r="T7" s="50" t="str">
        <f t="shared" si="17"/>
        <v>-</v>
      </c>
      <c r="U7" s="51">
        <f>U8</f>
        <v>5717</v>
      </c>
      <c r="V7" s="51">
        <f>V8</f>
        <v>9813</v>
      </c>
      <c r="W7" s="50" t="str">
        <f>W8</f>
        <v>第１種該当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35</v>
      </c>
      <c r="AG7" s="51" t="str">
        <f t="shared" si="17"/>
        <v>-</v>
      </c>
      <c r="AH7" s="51">
        <f t="shared" si="17"/>
        <v>35</v>
      </c>
      <c r="AI7" s="52" t="str">
        <f>AI8</f>
        <v>-</v>
      </c>
      <c r="AJ7" s="52" t="str">
        <f t="shared" ref="AJ7:AR7" si="18">AJ8</f>
        <v>-</v>
      </c>
      <c r="AK7" s="52" t="str">
        <f t="shared" si="18"/>
        <v>-</v>
      </c>
      <c r="AL7" s="52" t="str">
        <f t="shared" si="18"/>
        <v>-</v>
      </c>
      <c r="AM7" s="52">
        <f t="shared" si="18"/>
        <v>101</v>
      </c>
      <c r="AN7" s="52" t="str">
        <f t="shared" si="18"/>
        <v>-</v>
      </c>
      <c r="AO7" s="52" t="str">
        <f t="shared" si="18"/>
        <v>-</v>
      </c>
      <c r="AP7" s="52" t="str">
        <f t="shared" si="18"/>
        <v>-</v>
      </c>
      <c r="AQ7" s="52" t="str">
        <f t="shared" si="18"/>
        <v>-</v>
      </c>
      <c r="AR7" s="52">
        <f t="shared" si="18"/>
        <v>96.7</v>
      </c>
      <c r="AS7" s="52"/>
      <c r="AT7" s="52" t="str">
        <f>AT8</f>
        <v>-</v>
      </c>
      <c r="AU7" s="52" t="str">
        <f t="shared" ref="AU7:BC7" si="19">AU8</f>
        <v>-</v>
      </c>
      <c r="AV7" s="52" t="str">
        <f t="shared" si="19"/>
        <v>-</v>
      </c>
      <c r="AW7" s="52" t="str">
        <f t="shared" si="19"/>
        <v>-</v>
      </c>
      <c r="AX7" s="52">
        <f t="shared" si="19"/>
        <v>45.1</v>
      </c>
      <c r="AY7" s="52" t="str">
        <f t="shared" si="19"/>
        <v>-</v>
      </c>
      <c r="AZ7" s="52" t="str">
        <f t="shared" si="19"/>
        <v>-</v>
      </c>
      <c r="BA7" s="52" t="str">
        <f t="shared" si="19"/>
        <v>-</v>
      </c>
      <c r="BB7" s="52" t="str">
        <f t="shared" si="19"/>
        <v>-</v>
      </c>
      <c r="BC7" s="52">
        <f t="shared" si="19"/>
        <v>73.599999999999994</v>
      </c>
      <c r="BD7" s="52"/>
      <c r="BE7" s="52" t="str">
        <f>BE8</f>
        <v>-</v>
      </c>
      <c r="BF7" s="52" t="str">
        <f t="shared" ref="BF7:BN7" si="20">BF8</f>
        <v>-</v>
      </c>
      <c r="BG7" s="52" t="str">
        <f t="shared" si="20"/>
        <v>-</v>
      </c>
      <c r="BH7" s="52" t="str">
        <f t="shared" si="20"/>
        <v>-</v>
      </c>
      <c r="BI7" s="52">
        <f t="shared" si="20"/>
        <v>45.1</v>
      </c>
      <c r="BJ7" s="52" t="str">
        <f t="shared" si="20"/>
        <v>-</v>
      </c>
      <c r="BK7" s="52" t="str">
        <f t="shared" si="20"/>
        <v>-</v>
      </c>
      <c r="BL7" s="52" t="str">
        <f t="shared" si="20"/>
        <v>-</v>
      </c>
      <c r="BM7" s="52" t="str">
        <f t="shared" si="20"/>
        <v>-</v>
      </c>
      <c r="BN7" s="52">
        <f t="shared" si="20"/>
        <v>69.7</v>
      </c>
      <c r="BO7" s="52"/>
      <c r="BP7" s="52" t="str">
        <f>BP8</f>
        <v>-</v>
      </c>
      <c r="BQ7" s="52" t="str">
        <f t="shared" ref="BQ7:BY7" si="21">BQ8</f>
        <v>-</v>
      </c>
      <c r="BR7" s="52" t="str">
        <f t="shared" si="21"/>
        <v>-</v>
      </c>
      <c r="BS7" s="52" t="str">
        <f t="shared" si="21"/>
        <v>-</v>
      </c>
      <c r="BT7" s="52">
        <f t="shared" si="21"/>
        <v>54.4</v>
      </c>
      <c r="BU7" s="52" t="str">
        <f t="shared" si="21"/>
        <v>-</v>
      </c>
      <c r="BV7" s="52" t="str">
        <f t="shared" si="21"/>
        <v>-</v>
      </c>
      <c r="BW7" s="52" t="str">
        <f t="shared" si="21"/>
        <v>-</v>
      </c>
      <c r="BX7" s="52" t="str">
        <f t="shared" si="21"/>
        <v>-</v>
      </c>
      <c r="BY7" s="52">
        <f t="shared" si="21"/>
        <v>60.6</v>
      </c>
      <c r="BZ7" s="52"/>
      <c r="CA7" s="53" t="str">
        <f>CA8</f>
        <v>-</v>
      </c>
      <c r="CB7" s="53" t="str">
        <f t="shared" ref="CB7:CJ7" si="22">CB8</f>
        <v>-</v>
      </c>
      <c r="CC7" s="53" t="str">
        <f t="shared" si="22"/>
        <v>-</v>
      </c>
      <c r="CD7" s="53" t="str">
        <f t="shared" si="22"/>
        <v>-</v>
      </c>
      <c r="CE7" s="53">
        <f t="shared" si="22"/>
        <v>27268</v>
      </c>
      <c r="CF7" s="53" t="str">
        <f t="shared" si="22"/>
        <v>-</v>
      </c>
      <c r="CG7" s="53" t="str">
        <f t="shared" si="22"/>
        <v>-</v>
      </c>
      <c r="CH7" s="53" t="str">
        <f t="shared" si="22"/>
        <v>-</v>
      </c>
      <c r="CI7" s="53" t="str">
        <f t="shared" si="22"/>
        <v>-</v>
      </c>
      <c r="CJ7" s="53">
        <f t="shared" si="22"/>
        <v>29723</v>
      </c>
      <c r="CK7" s="52"/>
      <c r="CL7" s="53" t="str">
        <f>CL8</f>
        <v>-</v>
      </c>
      <c r="CM7" s="53" t="str">
        <f t="shared" ref="CM7:CU7" si="23">CM8</f>
        <v>-</v>
      </c>
      <c r="CN7" s="53" t="str">
        <f t="shared" si="23"/>
        <v>-</v>
      </c>
      <c r="CO7" s="53" t="str">
        <f t="shared" si="23"/>
        <v>-</v>
      </c>
      <c r="CP7" s="53">
        <f t="shared" si="23"/>
        <v>8454</v>
      </c>
      <c r="CQ7" s="53" t="str">
        <f t="shared" si="23"/>
        <v>-</v>
      </c>
      <c r="CR7" s="53" t="str">
        <f t="shared" si="23"/>
        <v>-</v>
      </c>
      <c r="CS7" s="53" t="str">
        <f t="shared" si="23"/>
        <v>-</v>
      </c>
      <c r="CT7" s="53" t="str">
        <f t="shared" si="23"/>
        <v>-</v>
      </c>
      <c r="CU7" s="53">
        <f t="shared" si="23"/>
        <v>9779</v>
      </c>
      <c r="CV7" s="52"/>
      <c r="CW7" s="52" t="str">
        <f>CW8</f>
        <v>-</v>
      </c>
      <c r="CX7" s="52" t="str">
        <f t="shared" ref="CX7:DF7" si="24">CX8</f>
        <v>-</v>
      </c>
      <c r="CY7" s="52" t="str">
        <f t="shared" si="24"/>
        <v>-</v>
      </c>
      <c r="CZ7" s="52" t="str">
        <f t="shared" si="24"/>
        <v>-</v>
      </c>
      <c r="DA7" s="52">
        <f t="shared" si="24"/>
        <v>102.5</v>
      </c>
      <c r="DB7" s="52" t="str">
        <f t="shared" si="24"/>
        <v>-</v>
      </c>
      <c r="DC7" s="52" t="str">
        <f t="shared" si="24"/>
        <v>-</v>
      </c>
      <c r="DD7" s="52" t="str">
        <f t="shared" si="24"/>
        <v>-</v>
      </c>
      <c r="DE7" s="52" t="str">
        <f t="shared" si="24"/>
        <v>-</v>
      </c>
      <c r="DF7" s="52">
        <f t="shared" si="24"/>
        <v>77.5</v>
      </c>
      <c r="DG7" s="52"/>
      <c r="DH7" s="52" t="str">
        <f>DH8</f>
        <v>-</v>
      </c>
      <c r="DI7" s="52" t="str">
        <f t="shared" ref="DI7:DQ7" si="25">DI8</f>
        <v>-</v>
      </c>
      <c r="DJ7" s="52" t="str">
        <f t="shared" si="25"/>
        <v>-</v>
      </c>
      <c r="DK7" s="52" t="str">
        <f t="shared" si="25"/>
        <v>-</v>
      </c>
      <c r="DL7" s="52">
        <f t="shared" si="25"/>
        <v>12.2</v>
      </c>
      <c r="DM7" s="52" t="str">
        <f t="shared" si="25"/>
        <v>-</v>
      </c>
      <c r="DN7" s="52" t="str">
        <f t="shared" si="25"/>
        <v>-</v>
      </c>
      <c r="DO7" s="52" t="str">
        <f t="shared" si="25"/>
        <v>-</v>
      </c>
      <c r="DP7" s="52" t="str">
        <f t="shared" si="25"/>
        <v>-</v>
      </c>
      <c r="DQ7" s="52">
        <f t="shared" si="25"/>
        <v>14.9</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144.6</v>
      </c>
      <c r="EC7" s="52"/>
      <c r="ED7" s="52" t="str">
        <f>ED8</f>
        <v>-</v>
      </c>
      <c r="EE7" s="52" t="str">
        <f t="shared" ref="EE7:EM7" si="27">EE8</f>
        <v>-</v>
      </c>
      <c r="EF7" s="52" t="str">
        <f t="shared" si="27"/>
        <v>-</v>
      </c>
      <c r="EG7" s="52" t="str">
        <f t="shared" si="27"/>
        <v>-</v>
      </c>
      <c r="EH7" s="52">
        <f t="shared" si="27"/>
        <v>0.5</v>
      </c>
      <c r="EI7" s="52" t="str">
        <f t="shared" si="27"/>
        <v>-</v>
      </c>
      <c r="EJ7" s="52" t="str">
        <f t="shared" si="27"/>
        <v>-</v>
      </c>
      <c r="EK7" s="52" t="str">
        <f t="shared" si="27"/>
        <v>-</v>
      </c>
      <c r="EL7" s="52" t="str">
        <f t="shared" si="27"/>
        <v>-</v>
      </c>
      <c r="EM7" s="52">
        <f t="shared" si="27"/>
        <v>59.8</v>
      </c>
      <c r="EN7" s="52"/>
      <c r="EO7" s="52" t="str">
        <f>EO8</f>
        <v>-</v>
      </c>
      <c r="EP7" s="52" t="str">
        <f t="shared" ref="EP7:EX7" si="28">EP8</f>
        <v>-</v>
      </c>
      <c r="EQ7" s="52" t="str">
        <f t="shared" si="28"/>
        <v>-</v>
      </c>
      <c r="ER7" s="52" t="str">
        <f t="shared" si="28"/>
        <v>-</v>
      </c>
      <c r="ES7" s="52">
        <f t="shared" si="28"/>
        <v>2.1</v>
      </c>
      <c r="ET7" s="52" t="str">
        <f t="shared" si="28"/>
        <v>-</v>
      </c>
      <c r="EU7" s="52" t="str">
        <f t="shared" si="28"/>
        <v>-</v>
      </c>
      <c r="EV7" s="52" t="str">
        <f t="shared" si="28"/>
        <v>-</v>
      </c>
      <c r="EW7" s="52" t="str">
        <f t="shared" si="28"/>
        <v>-</v>
      </c>
      <c r="EX7" s="52">
        <f t="shared" si="28"/>
        <v>72</v>
      </c>
      <c r="EY7" s="52"/>
      <c r="EZ7" s="53" t="str">
        <f>EZ8</f>
        <v>-</v>
      </c>
      <c r="FA7" s="53" t="str">
        <f t="shared" ref="FA7:FI7" si="29">FA8</f>
        <v>-</v>
      </c>
      <c r="FB7" s="53" t="str">
        <f t="shared" si="29"/>
        <v>-</v>
      </c>
      <c r="FC7" s="53" t="str">
        <f t="shared" si="29"/>
        <v>-</v>
      </c>
      <c r="FD7" s="53">
        <f t="shared" si="29"/>
        <v>7289320</v>
      </c>
      <c r="FE7" s="53" t="str">
        <f t="shared" si="29"/>
        <v>-</v>
      </c>
      <c r="FF7" s="53" t="str">
        <f t="shared" si="29"/>
        <v>-</v>
      </c>
      <c r="FG7" s="53" t="str">
        <f t="shared" si="29"/>
        <v>-</v>
      </c>
      <c r="FH7" s="53" t="str">
        <f t="shared" si="29"/>
        <v>-</v>
      </c>
      <c r="FI7" s="53">
        <f t="shared" si="29"/>
        <v>45796115</v>
      </c>
      <c r="FJ7" s="53"/>
    </row>
    <row r="8" spans="1:166" s="54" customFormat="1">
      <c r="A8" s="35"/>
      <c r="B8" s="55">
        <v>2023</v>
      </c>
      <c r="C8" s="55">
        <v>325058</v>
      </c>
      <c r="D8" s="55">
        <v>46</v>
      </c>
      <c r="E8" s="55">
        <v>6</v>
      </c>
      <c r="F8" s="55">
        <v>0</v>
      </c>
      <c r="G8" s="55">
        <v>1</v>
      </c>
      <c r="H8" s="55" t="s">
        <v>166</v>
      </c>
      <c r="I8" s="55" t="s">
        <v>167</v>
      </c>
      <c r="J8" s="55" t="s">
        <v>168</v>
      </c>
      <c r="K8" s="55" t="s">
        <v>169</v>
      </c>
      <c r="L8" s="55" t="s">
        <v>170</v>
      </c>
      <c r="M8" s="55" t="s">
        <v>171</v>
      </c>
      <c r="N8" s="55" t="s">
        <v>172</v>
      </c>
      <c r="O8" s="55" t="s">
        <v>173</v>
      </c>
      <c r="P8" s="55" t="s">
        <v>174</v>
      </c>
      <c r="Q8" s="56">
        <v>10</v>
      </c>
      <c r="R8" s="55" t="s">
        <v>40</v>
      </c>
      <c r="S8" s="55" t="s">
        <v>175</v>
      </c>
      <c r="T8" s="55" t="s">
        <v>40</v>
      </c>
      <c r="U8" s="56">
        <v>5717</v>
      </c>
      <c r="V8" s="56">
        <v>9813</v>
      </c>
      <c r="W8" s="55" t="s">
        <v>176</v>
      </c>
      <c r="X8" s="55" t="s">
        <v>40</v>
      </c>
      <c r="Y8" s="57" t="s">
        <v>177</v>
      </c>
      <c r="Z8" s="56">
        <v>50</v>
      </c>
      <c r="AA8" s="56" t="s">
        <v>40</v>
      </c>
      <c r="AB8" s="56" t="s">
        <v>40</v>
      </c>
      <c r="AC8" s="56" t="s">
        <v>40</v>
      </c>
      <c r="AD8" s="56" t="s">
        <v>40</v>
      </c>
      <c r="AE8" s="56">
        <v>50</v>
      </c>
      <c r="AF8" s="56">
        <v>35</v>
      </c>
      <c r="AG8" s="56" t="s">
        <v>40</v>
      </c>
      <c r="AH8" s="56">
        <v>35</v>
      </c>
      <c r="AI8" s="58" t="s">
        <v>40</v>
      </c>
      <c r="AJ8" s="58" t="s">
        <v>40</v>
      </c>
      <c r="AK8" s="58" t="s">
        <v>40</v>
      </c>
      <c r="AL8" s="58" t="s">
        <v>40</v>
      </c>
      <c r="AM8" s="58">
        <v>101</v>
      </c>
      <c r="AN8" s="58" t="s">
        <v>40</v>
      </c>
      <c r="AO8" s="58" t="s">
        <v>40</v>
      </c>
      <c r="AP8" s="58" t="s">
        <v>40</v>
      </c>
      <c r="AQ8" s="58" t="s">
        <v>40</v>
      </c>
      <c r="AR8" s="58">
        <v>96.7</v>
      </c>
      <c r="AS8" s="58">
        <v>96.6</v>
      </c>
      <c r="AT8" s="58" t="s">
        <v>40</v>
      </c>
      <c r="AU8" s="58" t="s">
        <v>40</v>
      </c>
      <c r="AV8" s="58" t="s">
        <v>40</v>
      </c>
      <c r="AW8" s="58" t="s">
        <v>40</v>
      </c>
      <c r="AX8" s="58">
        <v>45.1</v>
      </c>
      <c r="AY8" s="58" t="s">
        <v>40</v>
      </c>
      <c r="AZ8" s="58" t="s">
        <v>40</v>
      </c>
      <c r="BA8" s="58" t="s">
        <v>40</v>
      </c>
      <c r="BB8" s="58" t="s">
        <v>40</v>
      </c>
      <c r="BC8" s="58">
        <v>73.599999999999994</v>
      </c>
      <c r="BD8" s="58">
        <v>86.6</v>
      </c>
      <c r="BE8" s="59" t="s">
        <v>40</v>
      </c>
      <c r="BF8" s="59" t="s">
        <v>40</v>
      </c>
      <c r="BG8" s="59" t="s">
        <v>40</v>
      </c>
      <c r="BH8" s="59" t="s">
        <v>40</v>
      </c>
      <c r="BI8" s="59">
        <v>45.1</v>
      </c>
      <c r="BJ8" s="59" t="s">
        <v>40</v>
      </c>
      <c r="BK8" s="59" t="s">
        <v>40</v>
      </c>
      <c r="BL8" s="59" t="s">
        <v>40</v>
      </c>
      <c r="BM8" s="59" t="s">
        <v>40</v>
      </c>
      <c r="BN8" s="59">
        <v>69.7</v>
      </c>
      <c r="BO8" s="59">
        <v>83.9</v>
      </c>
      <c r="BP8" s="58" t="s">
        <v>40</v>
      </c>
      <c r="BQ8" s="58" t="s">
        <v>40</v>
      </c>
      <c r="BR8" s="58" t="s">
        <v>40</v>
      </c>
      <c r="BS8" s="58" t="s">
        <v>40</v>
      </c>
      <c r="BT8" s="58">
        <v>54.4</v>
      </c>
      <c r="BU8" s="58" t="s">
        <v>40</v>
      </c>
      <c r="BV8" s="58" t="s">
        <v>40</v>
      </c>
      <c r="BW8" s="58" t="s">
        <v>40</v>
      </c>
      <c r="BX8" s="58" t="s">
        <v>40</v>
      </c>
      <c r="BY8" s="58">
        <v>60.6</v>
      </c>
      <c r="BZ8" s="58">
        <v>68.7</v>
      </c>
      <c r="CA8" s="59" t="s">
        <v>40</v>
      </c>
      <c r="CB8" s="59" t="s">
        <v>40</v>
      </c>
      <c r="CC8" s="59" t="s">
        <v>40</v>
      </c>
      <c r="CD8" s="59" t="s">
        <v>40</v>
      </c>
      <c r="CE8" s="59">
        <v>27268</v>
      </c>
      <c r="CF8" s="59" t="s">
        <v>40</v>
      </c>
      <c r="CG8" s="59" t="s">
        <v>40</v>
      </c>
      <c r="CH8" s="59" t="s">
        <v>40</v>
      </c>
      <c r="CI8" s="59" t="s">
        <v>40</v>
      </c>
      <c r="CJ8" s="59">
        <v>29723</v>
      </c>
      <c r="CK8" s="58">
        <v>62428</v>
      </c>
      <c r="CL8" s="59" t="s">
        <v>40</v>
      </c>
      <c r="CM8" s="59" t="s">
        <v>40</v>
      </c>
      <c r="CN8" s="59" t="s">
        <v>40</v>
      </c>
      <c r="CO8" s="59" t="s">
        <v>40</v>
      </c>
      <c r="CP8" s="59">
        <v>8454</v>
      </c>
      <c r="CQ8" s="59" t="s">
        <v>40</v>
      </c>
      <c r="CR8" s="59" t="s">
        <v>40</v>
      </c>
      <c r="CS8" s="59" t="s">
        <v>40</v>
      </c>
      <c r="CT8" s="59" t="s">
        <v>40</v>
      </c>
      <c r="CU8" s="59">
        <v>9779</v>
      </c>
      <c r="CV8" s="58">
        <v>18236</v>
      </c>
      <c r="CW8" s="59" t="s">
        <v>40</v>
      </c>
      <c r="CX8" s="59" t="s">
        <v>40</v>
      </c>
      <c r="CY8" s="59" t="s">
        <v>40</v>
      </c>
      <c r="CZ8" s="59" t="s">
        <v>40</v>
      </c>
      <c r="DA8" s="59">
        <v>102.5</v>
      </c>
      <c r="DB8" s="59" t="s">
        <v>40</v>
      </c>
      <c r="DC8" s="59" t="s">
        <v>40</v>
      </c>
      <c r="DD8" s="59" t="s">
        <v>40</v>
      </c>
      <c r="DE8" s="59" t="s">
        <v>40</v>
      </c>
      <c r="DF8" s="59">
        <v>77.5</v>
      </c>
      <c r="DG8" s="59">
        <v>56.1</v>
      </c>
      <c r="DH8" s="59" t="s">
        <v>40</v>
      </c>
      <c r="DI8" s="59" t="s">
        <v>40</v>
      </c>
      <c r="DJ8" s="59" t="s">
        <v>40</v>
      </c>
      <c r="DK8" s="59" t="s">
        <v>40</v>
      </c>
      <c r="DL8" s="59">
        <v>12.2</v>
      </c>
      <c r="DM8" s="59" t="s">
        <v>40</v>
      </c>
      <c r="DN8" s="59" t="s">
        <v>40</v>
      </c>
      <c r="DO8" s="59" t="s">
        <v>40</v>
      </c>
      <c r="DP8" s="59" t="s">
        <v>40</v>
      </c>
      <c r="DQ8" s="59">
        <v>14.9</v>
      </c>
      <c r="DR8" s="59">
        <v>26.4</v>
      </c>
      <c r="DS8" s="59" t="s">
        <v>40</v>
      </c>
      <c r="DT8" s="59" t="s">
        <v>40</v>
      </c>
      <c r="DU8" s="59" t="s">
        <v>40</v>
      </c>
      <c r="DV8" s="59" t="s">
        <v>40</v>
      </c>
      <c r="DW8" s="59">
        <v>0</v>
      </c>
      <c r="DX8" s="59" t="s">
        <v>40</v>
      </c>
      <c r="DY8" s="59" t="s">
        <v>40</v>
      </c>
      <c r="DZ8" s="59" t="s">
        <v>40</v>
      </c>
      <c r="EA8" s="59" t="s">
        <v>40</v>
      </c>
      <c r="EB8" s="59">
        <v>144.6</v>
      </c>
      <c r="EC8" s="59">
        <v>54.5</v>
      </c>
      <c r="ED8" s="58" t="s">
        <v>40</v>
      </c>
      <c r="EE8" s="58" t="s">
        <v>40</v>
      </c>
      <c r="EF8" s="58" t="s">
        <v>40</v>
      </c>
      <c r="EG8" s="58" t="s">
        <v>40</v>
      </c>
      <c r="EH8" s="58">
        <v>0.5</v>
      </c>
      <c r="EI8" s="58" t="s">
        <v>40</v>
      </c>
      <c r="EJ8" s="58" t="s">
        <v>40</v>
      </c>
      <c r="EK8" s="58" t="s">
        <v>40</v>
      </c>
      <c r="EL8" s="58" t="s">
        <v>40</v>
      </c>
      <c r="EM8" s="58">
        <v>59.8</v>
      </c>
      <c r="EN8" s="58">
        <v>57</v>
      </c>
      <c r="EO8" s="58" t="s">
        <v>40</v>
      </c>
      <c r="EP8" s="58" t="s">
        <v>40</v>
      </c>
      <c r="EQ8" s="58" t="s">
        <v>40</v>
      </c>
      <c r="ER8" s="58" t="s">
        <v>40</v>
      </c>
      <c r="ES8" s="58">
        <v>2.1</v>
      </c>
      <c r="ET8" s="58" t="s">
        <v>40</v>
      </c>
      <c r="EU8" s="58" t="s">
        <v>40</v>
      </c>
      <c r="EV8" s="58" t="s">
        <v>40</v>
      </c>
      <c r="EW8" s="58" t="s">
        <v>40</v>
      </c>
      <c r="EX8" s="58">
        <v>72</v>
      </c>
      <c r="EY8" s="58">
        <v>70.400000000000006</v>
      </c>
      <c r="EZ8" s="59" t="s">
        <v>40</v>
      </c>
      <c r="FA8" s="59" t="s">
        <v>40</v>
      </c>
      <c r="FB8" s="59" t="s">
        <v>40</v>
      </c>
      <c r="FC8" s="59" t="s">
        <v>40</v>
      </c>
      <c r="FD8" s="59">
        <v>7289320</v>
      </c>
      <c r="FE8" s="59" t="s">
        <v>40</v>
      </c>
      <c r="FF8" s="59" t="s">
        <v>40</v>
      </c>
      <c r="FG8" s="59" t="s">
        <v>40</v>
      </c>
      <c r="FH8" s="59" t="s">
        <v>40</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2025-01-24T07:00:08Z</cp:lastPrinted>
  <dcterms:created xsi:type="dcterms:W3CDTF">2025-01-16T06:44:23Z</dcterms:created>
  <dcterms:modified xsi:type="dcterms:W3CDTF">2025-02-05T07:13:11Z</dcterms:modified>
  <cp:category/>
</cp:coreProperties>
</file>