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Bas104\データ等保存先\245建設水道課\Ｒ6年度\02　上水道\100　会計\025　経営分析\県→町\提出\"/>
    </mc:Choice>
  </mc:AlternateContent>
  <xr:revisionPtr revIDLastSave="0" documentId="13_ncr:1_{351F6407-4650-4935-A84A-30FF81C38082}" xr6:coauthVersionLast="36" xr6:coauthVersionMax="36" xr10:uidLastSave="{00000000-0000-0000-0000-000000000000}"/>
  <workbookProtection workbookAlgorithmName="SHA-512" workbookHashValue="dTxZI9FxDkDfHtJSWn0EcKILGyT1bgDK8gQbDgeexBsR1Yj/LTcTBntu3jq2mvgxREoCeZtAefXHo9I2FNCjeA==" workbookSaltValue="8KNsuuo/mKm2nkbllEQ+fQ==" workbookSpinCount="100000" lockStructure="1"/>
  <bookViews>
    <workbookView xWindow="0" yWindow="0" windowWidth="23040" windowHeight="921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P10" i="4" s="1"/>
  <c r="O6" i="5"/>
  <c r="N6" i="5"/>
  <c r="M6" i="5"/>
  <c r="AD8" i="4" s="1"/>
  <c r="L6" i="5"/>
  <c r="W8" i="4" s="1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BB10" i="4"/>
  <c r="AT10" i="4"/>
  <c r="AL10" i="4"/>
  <c r="W10" i="4"/>
  <c r="I10" i="4"/>
  <c r="B10" i="4"/>
  <c r="BB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<sst xmlns="http://schemas.openxmlformats.org/spreadsheetml/2006/main" count="228" uniqueCount="112">
  <si>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</si>
  <si>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</si>
  <si>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</si>
  <si>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</si>
  <si>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</si>
  <si>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</si>
  <si>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</si>
  <si>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</si>
  <si>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</si>
  <si>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</si>
  <si>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</si>
  <si>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</si>
  <si>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</si>
  <si>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</si>
  <si>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</si>
  <si>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</si>
  <si>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</si>
  <si>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</si>
  <si>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</si>
  <si>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</si>
  <si>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</si>
  <si>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</si>
  <si>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</si>
  <si>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</si>
  <si>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</si>
  <si>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</si>
  <si>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</si>
  <si>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</si>
  <si>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</si>
  <si>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</si>
  <si>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</si>
  <si>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</si>
  <si>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</si>
  <si>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</si>
  <si>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</si>
  <si>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</si>
  <si>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</si>
  <si>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</si>
  <si>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</si>
  <si>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</si>
  <si>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</si>
  <si>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</si>
  <si>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</si>
  <si>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</si>
  <si>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</si>
  <si>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</si>
  <si>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</si>
  <si>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</si>
  <si>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</si>
  <si>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</si>
  <si>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</si>
  <si>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</si>
  <si>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</si>
  <si>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</si>
  <si>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</si>
  <si>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</si>
  <si>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</si>
  <si>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</si>
  <si>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</si>
  <si>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</si>
  <si>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</si>
  <si>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</si>
  <si>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</si>
  <si>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</si>
  <si>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</si>
  <si>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</si>
  <si>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</si>
  <si>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</si>
  <si>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</si>
  <si>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</si>
  <si>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</si>
  <si>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</si>
  <si>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</si>
  <si>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</si>
  <si>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</si>
  <si>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</si>
  <si>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</si>
  <si>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</si>
  <si>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</si>
  <si>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</si>
  <si>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</si>
  <si>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</si>
  <si>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</si>
  <si>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</si>
  <si>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</si>
  <si>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</si>
  <si>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</si>
  <si>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</si>
  <si>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</si>
  <si>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</si>
  <si>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</si>
  <si>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</si>
  <si>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</si>
  <si>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吉賀町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</si>
  <si>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</si>
  <si>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</si>
  <si>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</si>
  <si>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</si>
  <si>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</si>
  <si>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</si>
  <si>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</si>
  <si>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</si>
  <si>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</si>
  <si>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</si>
  <si>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</si>
  <si>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</si>
  <si>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</si>
  <si>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</si>
  <si>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</si>
  <si>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①経常収支比率（％）
　直近や平均と比べると低いが、100％は超えており問題ない水準と捉えている。
②累積欠損金比率（％）
　累積欠損金は生じていない。
③流動比率（％）
　類似団体平均を下回るのは企業債償還費がかさむため。短期的な支払能力は問題ない。
④企業債残高対給水収益比率（％）
　減少傾向だが、依然として類似団体平均値の２倍以上ある。今後の更新事業によって増加させないように、工事財源の検討と給水収益増が必要である。
⑤料金回収率（％）
　給水戸数が減少傾向、かつ物価高騰が続くが横ばいとなった。改善に向け、適切な料金水準への見直しが求められる。
⑥給水原価（円）
　平均値を上回るのは、地理的条件等のため。物価高騰の中でもあり、大きな削減は困難。
⑦施設利用率（％）
　全国平均値をも上回り、小規模施設が多い中で効率的な利用が出来ている。
⑧有収率（％）
　類似団体平均以上が継続しているが引き続き向上に努め、効率的な運営を図る。</t>
    <phoneticPr fontId="4"/>
  </si>
  <si>
    <t>①有形固定資産減価償却率（％）
　年々増加しており老朽化が進んでいる。継続的な更新が求められる。
②管路経年化率（％）
　平均値を超えた状態が続き、老朽化が進んでいる。現在の管路は合併前町村が同時期に敷設したことと、管路更新率は横ばいが続く見込みのため、当面は平均以上で推移していく見込。
③管路更新率（％）
　平均値を上回るものの、当面は横ばいの見込。更新ペースを上げ、引き続き更新作業を行うことが求められる。</t>
    <phoneticPr fontId="4"/>
  </si>
  <si>
    <t>　平成２９年度４月に上水道事業へ移行した。資産の老朽化が進み、この傾向は今後も続く見込み。経営上は一般会計繰入金を年々減少させつつも、依存状況が続いている。
　老朽化対策と安定経営を確実に実行するには、自己財源を確保し、企業債発行額と残額を抑制することが必要である。特に人口減少の中で更新財源を企業債にのみ依存する経営では、将来負担は増えるばかりとなる。 
　今後の更新費用増に対応するため、料金改定による更新財源の確保を求め、平成１９年度以来となる料金審議会への諮問を行った。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</si>
</sst>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0.82</c:v>
                </c:pt>
                <c:pt idx="2">
                  <c:v>0.78</c:v>
                </c:pt>
                <c:pt idx="3">
                  <c:v>0.64</c:v>
                </c:pt>
                <c:pt idx="4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0-4EA3-BBEF-A17313A52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</c:v>
                </c:pt>
                <c:pt idx="2">
                  <c:v>0.36</c:v>
                </c:pt>
                <c:pt idx="3">
                  <c:v>0.56999999999999995</c:v>
                </c:pt>
                <c:pt idx="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0-4EA3-BBEF-A17313A52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102.9</c:v>
                </c:pt>
                <c:pt idx="1">
                  <c:v>105.42</c:v>
                </c:pt>
                <c:pt idx="2">
                  <c:v>105.76</c:v>
                </c:pt>
                <c:pt idx="3">
                  <c:v>108.55</c:v>
                </c:pt>
                <c:pt idx="4">
                  <c:v>104.53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A-49D6-AEF1-EF6F1E554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104.35</c:v>
                </c:pt>
                <c:pt idx="1">
                  <c:v>105.34</c:v>
                </c:pt>
                <c:pt idx="2">
                  <c:v>105.77</c:v>
                </c:pt>
                <c:pt idx="3">
                  <c:v>104.82</c:v>
                </c:pt>
                <c:pt idx="4">
                  <c:v>106.46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A-49D6-AEF1-EF6F1E554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57.34</c:v>
                </c:pt>
                <c:pt idx="1">
                  <c:v>59.06</c:v>
                </c:pt>
                <c:pt idx="2">
                  <c:v>60.6</c:v>
                </c:pt>
                <c:pt idx="3">
                  <c:v>62.29</c:v>
                </c:pt>
                <c:pt idx="4">
                  <c:v>63.69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F-463F-925D-DB4FD4DD4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47.31</c:v>
                </c:pt>
                <c:pt idx="1">
                  <c:v>47.5</c:v>
                </c:pt>
                <c:pt idx="2">
                  <c:v>48.41</c:v>
                </c:pt>
                <c:pt idx="3">
                  <c:v>50.02</c:v>
                </c:pt>
                <c:pt idx="4">
                  <c:v>51.38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F-463F-925D-DB4FD4DD4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8.7899999999999991</c:v>
                </c:pt>
                <c:pt idx="1">
                  <c:v>13.97</c:v>
                </c:pt>
                <c:pt idx="2">
                  <c:v>20.84</c:v>
                </c:pt>
                <c:pt idx="3">
                  <c:v>36.19</c:v>
                </c:pt>
                <c:pt idx="4">
                  <c:v>36.83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6-4B4A-A16F-5E214611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16.77</c:v>
                </c:pt>
                <c:pt idx="1">
                  <c:v>17.399999999999999</c:v>
                </c:pt>
                <c:pt idx="2">
                  <c:v>18.64</c:v>
                </c:pt>
                <c:pt idx="3">
                  <c:v>19.510000000000002</c:v>
                </c:pt>
                <c:pt idx="4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6-4B4A-A16F-5E2146119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B-4935-96DC-6B77F623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21.69</c:v>
                </c:pt>
                <c:pt idx="1">
                  <c:v>24.04</c:v>
                </c:pt>
                <c:pt idx="2">
                  <c:v>28.03</c:v>
                </c:pt>
                <c:pt idx="3">
                  <c:v>26.73</c:v>
                </c:pt>
                <c:pt idx="4">
                  <c:v>27.85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B-4935-96DC-6B77F623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166.96</c:v>
                </c:pt>
                <c:pt idx="1">
                  <c:v>199.08</c:v>
                </c:pt>
                <c:pt idx="2">
                  <c:v>202.77</c:v>
                </c:pt>
                <c:pt idx="3">
                  <c:v>240.04</c:v>
                </c:pt>
                <c:pt idx="4">
                  <c:v>265.83999999999997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A-4D0E-AC1B-F57FDEE9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301.04000000000002</c:v>
                </c:pt>
                <c:pt idx="1">
                  <c:v>305.08</c:v>
                </c:pt>
                <c:pt idx="2">
                  <c:v>305.33999999999997</c:v>
                </c:pt>
                <c:pt idx="3">
                  <c:v>310.01</c:v>
                </c:pt>
                <c:pt idx="4">
                  <c:v>311.12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A-4D0E-AC1B-F57FDEE9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1360.99</c:v>
                </c:pt>
                <c:pt idx="1">
                  <c:v>1257.68</c:v>
                </c:pt>
                <c:pt idx="2">
                  <c:v>1180.23</c:v>
                </c:pt>
                <c:pt idx="3">
                  <c:v>1096.52</c:v>
                </c:pt>
                <c:pt idx="4">
                  <c:v>1071.2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4-4C27-963F-65AE415E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551.62</c:v>
                </c:pt>
                <c:pt idx="1">
                  <c:v>585.59</c:v>
                </c:pt>
                <c:pt idx="2">
                  <c:v>561.34</c:v>
                </c:pt>
                <c:pt idx="3">
                  <c:v>538.33000000000004</c:v>
                </c:pt>
                <c:pt idx="4">
                  <c:v>515.14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4-4C27-963F-65AE415E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56.34</c:v>
                </c:pt>
                <c:pt idx="1">
                  <c:v>59.48</c:v>
                </c:pt>
                <c:pt idx="2">
                  <c:v>59.13</c:v>
                </c:pt>
                <c:pt idx="3">
                  <c:v>60.4</c:v>
                </c:pt>
                <c:pt idx="4">
                  <c:v>59.95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9-4736-89CC-7F9328BE7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87.11</c:v>
                </c:pt>
                <c:pt idx="1">
                  <c:v>82.78</c:v>
                </c:pt>
                <c:pt idx="2">
                  <c:v>84.82</c:v>
                </c:pt>
                <c:pt idx="3">
                  <c:v>82.29</c:v>
                </c:pt>
                <c:pt idx="4">
                  <c:v>84.16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9-4736-89CC-7F9328BE7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268.60000000000002</c:v>
                </c:pt>
                <c:pt idx="1">
                  <c:v>248.67</c:v>
                </c:pt>
                <c:pt idx="2">
                  <c:v>259.72000000000003</c:v>
                </c:pt>
                <c:pt idx="3">
                  <c:v>249.11</c:v>
                </c:pt>
                <c:pt idx="4">
                  <c:v>254.7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6-455E-A1E9-9099EE2FF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223.98</c:v>
                </c:pt>
                <c:pt idx="1">
                  <c:v>225.09</c:v>
                </c:pt>
                <c:pt idx="2">
                  <c:v>224.82</c:v>
                </c:pt>
                <c:pt idx="3">
                  <c:v>230.85</c:v>
                </c:pt>
                <c:pt idx="4">
                  <c:v>230.21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6-455E-A1E9-9099EE2FF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67.260000000000005</c:v>
                </c:pt>
                <c:pt idx="1">
                  <c:v>73.05</c:v>
                </c:pt>
                <c:pt idx="2">
                  <c:v>71.06</c:v>
                </c:pt>
                <c:pt idx="3">
                  <c:v>69.040000000000006</c:v>
                </c:pt>
                <c:pt idx="4">
                  <c:v>64.62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5-495C-8E64-9B8049BB0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49.64</c:v>
                </c:pt>
                <c:pt idx="1">
                  <c:v>49.38</c:v>
                </c:pt>
                <c:pt idx="2">
                  <c:v>50.09</c:v>
                </c:pt>
                <c:pt idx="3">
                  <c:v>50.1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5-495C-8E64-9B8049BB0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80.59</c:v>
                </c:pt>
                <c:pt idx="1">
                  <c:v>77.040000000000006</c:v>
                </c:pt>
                <c:pt idx="2">
                  <c:v>75.73</c:v>
                </c:pt>
                <c:pt idx="3">
                  <c:v>78.8</c:v>
                </c:pt>
                <c:pt idx="4">
                  <c:v>79.069999999999993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A6E-95DC-0326FE3C0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78.09</c:v>
                </c:pt>
                <c:pt idx="1">
                  <c:v>78.010000000000005</c:v>
                </c:pt>
                <c:pt idx="2">
                  <c:v>77.599999999999994</c:v>
                </c:pt>
                <c:pt idx="3">
                  <c:v>77.3</c:v>
                </c:pt>
                <c:pt idx="4">
                  <c:v>76.64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0-4A6E-95DC-0326FE3C0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ht="9.75" customHeight="1" x14ac:dyDescent="0.15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ht="9.75" customHeight="1" x14ac:dyDescent="0.15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9" t="str">
        <f>データ!H6</f>
        <v>島根県　吉賀町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80"/>
      <c r="AF6" s="80"/>
      <c r="AG6" s="8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1" t="s">
        <v>1</v>
      </c>
      <c r="C7" s="62"/>
      <c r="D7" s="62"/>
      <c r="E7" s="62"/>
      <c r="F7" s="62"/>
      <c r="G7" s="62"/>
      <c r="H7" s="62"/>
      <c r="I7" s="61" t="s">
        <v>2</v>
      </c>
      <c r="J7" s="62"/>
      <c r="K7" s="62"/>
      <c r="L7" s="62"/>
      <c r="M7" s="62"/>
      <c r="N7" s="62"/>
      <c r="O7" s="63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2"/>
      <c r="AL7" s="64" t="s">
        <v>6</v>
      </c>
      <c r="AM7" s="64"/>
      <c r="AN7" s="64"/>
      <c r="AO7" s="64"/>
      <c r="AP7" s="64"/>
      <c r="AQ7" s="64"/>
      <c r="AR7" s="64"/>
      <c r="AS7" s="64"/>
      <c r="AT7" s="61" t="s">
        <v>7</v>
      </c>
      <c r="AU7" s="62"/>
      <c r="AV7" s="62"/>
      <c r="AW7" s="62"/>
      <c r="AX7" s="62"/>
      <c r="AY7" s="62"/>
      <c r="AZ7" s="62"/>
      <c r="BA7" s="62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A8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58">
        <f>データ!$R$6</f>
        <v>5717</v>
      </c>
      <c r="AM8" s="58"/>
      <c r="AN8" s="58"/>
      <c r="AO8" s="58"/>
      <c r="AP8" s="58"/>
      <c r="AQ8" s="58"/>
      <c r="AR8" s="58"/>
      <c r="AS8" s="58"/>
      <c r="AT8" s="55">
        <f>データ!$S$6</f>
        <v>336.5</v>
      </c>
      <c r="AU8" s="56"/>
      <c r="AV8" s="56"/>
      <c r="AW8" s="56"/>
      <c r="AX8" s="56"/>
      <c r="AY8" s="56"/>
      <c r="AZ8" s="56"/>
      <c r="BA8" s="56"/>
      <c r="BB8" s="45">
        <f>データ!$T$6</f>
        <v>16.989999999999998</v>
      </c>
      <c r="BC8" s="45"/>
      <c r="BD8" s="45"/>
      <c r="BE8" s="45"/>
      <c r="BF8" s="45"/>
      <c r="BG8" s="45"/>
      <c r="BH8" s="45"/>
      <c r="BI8" s="45"/>
      <c r="BJ8" s="3"/>
      <c r="BK8" s="3"/>
      <c r="BL8" s="76" t="s">
        <v>10</v>
      </c>
      <c r="BM8" s="77"/>
      <c r="BN8" s="59" t="s">
        <v>11</v>
      </c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0"/>
    </row>
    <row r="9" spans="1:78" ht="18.75" customHeight="1" x14ac:dyDescent="0.15">
      <c r="A9" s="2"/>
      <c r="B9" s="61" t="s">
        <v>12</v>
      </c>
      <c r="C9" s="62"/>
      <c r="D9" s="62"/>
      <c r="E9" s="62"/>
      <c r="F9" s="62"/>
      <c r="G9" s="62"/>
      <c r="H9" s="62"/>
      <c r="I9" s="61" t="s">
        <v>13</v>
      </c>
      <c r="J9" s="62"/>
      <c r="K9" s="62"/>
      <c r="L9" s="62"/>
      <c r="M9" s="62"/>
      <c r="N9" s="62"/>
      <c r="O9" s="63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2"/>
      <c r="AE9" s="2"/>
      <c r="AF9" s="2"/>
      <c r="AG9" s="2"/>
      <c r="AH9" s="2"/>
      <c r="AI9" s="2"/>
      <c r="AJ9" s="2"/>
      <c r="AK9" s="2"/>
      <c r="AL9" s="64" t="s">
        <v>16</v>
      </c>
      <c r="AM9" s="64"/>
      <c r="AN9" s="64"/>
      <c r="AO9" s="64"/>
      <c r="AP9" s="64"/>
      <c r="AQ9" s="64"/>
      <c r="AR9" s="64"/>
      <c r="AS9" s="64"/>
      <c r="AT9" s="61" t="s">
        <v>17</v>
      </c>
      <c r="AU9" s="62"/>
      <c r="AV9" s="62"/>
      <c r="AW9" s="62"/>
      <c r="AX9" s="62"/>
      <c r="AY9" s="62"/>
      <c r="AZ9" s="62"/>
      <c r="BA9" s="62"/>
      <c r="BB9" s="64" t="s">
        <v>18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19</v>
      </c>
      <c r="BM9" s="66"/>
      <c r="BN9" s="67" t="s">
        <v>20</v>
      </c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8"/>
    </row>
    <row r="10" spans="1:78" ht="18.75" customHeight="1" x14ac:dyDescent="0.15">
      <c r="A10" s="2"/>
      <c r="B10" s="55" t="str">
        <f>データ!$N$6</f>
        <v>-</v>
      </c>
      <c r="C10" s="56"/>
      <c r="D10" s="56"/>
      <c r="E10" s="56"/>
      <c r="F10" s="56"/>
      <c r="G10" s="56"/>
      <c r="H10" s="56"/>
      <c r="I10" s="55">
        <f>データ!$O$6</f>
        <v>59.05</v>
      </c>
      <c r="J10" s="56"/>
      <c r="K10" s="56"/>
      <c r="L10" s="56"/>
      <c r="M10" s="56"/>
      <c r="N10" s="56"/>
      <c r="O10" s="57"/>
      <c r="P10" s="45">
        <f>データ!$P$6</f>
        <v>96.71</v>
      </c>
      <c r="Q10" s="45"/>
      <c r="R10" s="45"/>
      <c r="S10" s="45"/>
      <c r="T10" s="45"/>
      <c r="U10" s="45"/>
      <c r="V10" s="45"/>
      <c r="W10" s="58">
        <f>データ!$Q$6</f>
        <v>3047</v>
      </c>
      <c r="X10" s="58"/>
      <c r="Y10" s="58"/>
      <c r="Z10" s="58"/>
      <c r="AA10" s="58"/>
      <c r="AB10" s="58"/>
      <c r="AC10" s="58"/>
      <c r="AD10" s="2"/>
      <c r="AE10" s="2"/>
      <c r="AF10" s="2"/>
      <c r="AG10" s="2"/>
      <c r="AH10" s="2"/>
      <c r="AI10" s="2"/>
      <c r="AJ10" s="2"/>
      <c r="AK10" s="2"/>
      <c r="AL10" s="58">
        <f>データ!$U$6</f>
        <v>5415</v>
      </c>
      <c r="AM10" s="58"/>
      <c r="AN10" s="58"/>
      <c r="AO10" s="58"/>
      <c r="AP10" s="58"/>
      <c r="AQ10" s="58"/>
      <c r="AR10" s="58"/>
      <c r="AS10" s="58"/>
      <c r="AT10" s="55">
        <f>データ!$V$6</f>
        <v>45.75</v>
      </c>
      <c r="AU10" s="56"/>
      <c r="AV10" s="56"/>
      <c r="AW10" s="56"/>
      <c r="AX10" s="56"/>
      <c r="AY10" s="56"/>
      <c r="AZ10" s="56"/>
      <c r="BA10" s="56"/>
      <c r="BB10" s="45">
        <f>データ!$W$6</f>
        <v>118.36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3" t="s">
        <v>25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5"/>
    </row>
    <row r="15" spans="1:78" ht="13.5" customHeight="1" x14ac:dyDescent="0.15">
      <c r="A15" s="2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1"/>
      <c r="BK15" s="2"/>
      <c r="BL15" s="36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8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109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0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3" t="s">
        <v>26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5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6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8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110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39" t="s">
        <v>27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1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1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3" t="s">
        <v>28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6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8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111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aP+pO5PQC3GBD5jNjk/U2ZMFfBxX0c6j2MLj+bTT32mNgPu2hU0q62gHZs3xhJbCHf3H3q3uQd3yYvyMLLOIjw==" saltValue="ALnAdrFv6mYoLe1Yg7Kyi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325058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島根県　吉賀町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A8</v>
      </c>
      <c r="M6" s="20" t="str">
        <f t="shared" si="3"/>
        <v>非設置</v>
      </c>
      <c r="N6" s="21" t="str">
        <f t="shared" si="3"/>
        <v>-</v>
      </c>
      <c r="O6" s="21">
        <f t="shared" si="3"/>
        <v>59.05</v>
      </c>
      <c r="P6" s="21">
        <f t="shared" si="3"/>
        <v>96.71</v>
      </c>
      <c r="Q6" s="21">
        <f t="shared" si="3"/>
        <v>3047</v>
      </c>
      <c r="R6" s="21">
        <f t="shared" si="3"/>
        <v>5717</v>
      </c>
      <c r="S6" s="21">
        <f t="shared" si="3"/>
        <v>336.5</v>
      </c>
      <c r="T6" s="21">
        <f t="shared" si="3"/>
        <v>16.989999999999998</v>
      </c>
      <c r="U6" s="21">
        <f t="shared" si="3"/>
        <v>5415</v>
      </c>
      <c r="V6" s="21">
        <f t="shared" si="3"/>
        <v>45.75</v>
      </c>
      <c r="W6" s="21">
        <f t="shared" si="3"/>
        <v>118.36</v>
      </c>
      <c r="X6" s="22">
        <f>IF(X7="",NA(),X7)</f>
        <v>102.9</v>
      </c>
      <c r="Y6" s="22">
        <f t="shared" ref="Y6:AG6" si="4">IF(Y7="",NA(),Y7)</f>
        <v>105.42</v>
      </c>
      <c r="Z6" s="22">
        <f t="shared" si="4"/>
        <v>105.76</v>
      </c>
      <c r="AA6" s="22">
        <f t="shared" si="4"/>
        <v>108.55</v>
      </c>
      <c r="AB6" s="22">
        <f t="shared" si="4"/>
        <v>104.53</v>
      </c>
      <c r="AC6" s="22">
        <f t="shared" si="4"/>
        <v>104.35</v>
      </c>
      <c r="AD6" s="22">
        <f t="shared" si="4"/>
        <v>105.34</v>
      </c>
      <c r="AE6" s="22">
        <f t="shared" si="4"/>
        <v>105.77</v>
      </c>
      <c r="AF6" s="22">
        <f t="shared" si="4"/>
        <v>104.82</v>
      </c>
      <c r="AG6" s="22">
        <f t="shared" si="4"/>
        <v>106.46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21.69</v>
      </c>
      <c r="AO6" s="22">
        <f t="shared" si="5"/>
        <v>24.04</v>
      </c>
      <c r="AP6" s="22">
        <f t="shared" si="5"/>
        <v>28.03</v>
      </c>
      <c r="AQ6" s="22">
        <f t="shared" si="5"/>
        <v>26.73</v>
      </c>
      <c r="AR6" s="22">
        <f t="shared" si="5"/>
        <v>27.85</v>
      </c>
      <c r="AS6" s="21" t="str">
        <f>IF(AS7="","",IF(AS7="-","【-】","【"&amp;SUBSTITUTE(TEXT(AS7,"#,##0.00"),"-","△")&amp;"】"))</f>
        <v>【1.50】</v>
      </c>
      <c r="AT6" s="22">
        <f>IF(AT7="",NA(),AT7)</f>
        <v>166.96</v>
      </c>
      <c r="AU6" s="22">
        <f t="shared" ref="AU6:BC6" si="6">IF(AU7="",NA(),AU7)</f>
        <v>199.08</v>
      </c>
      <c r="AV6" s="22">
        <f t="shared" si="6"/>
        <v>202.77</v>
      </c>
      <c r="AW6" s="22">
        <f t="shared" si="6"/>
        <v>240.04</v>
      </c>
      <c r="AX6" s="22">
        <f t="shared" si="6"/>
        <v>265.83999999999997</v>
      </c>
      <c r="AY6" s="22">
        <f t="shared" si="6"/>
        <v>301.04000000000002</v>
      </c>
      <c r="AZ6" s="22">
        <f t="shared" si="6"/>
        <v>305.08</v>
      </c>
      <c r="BA6" s="22">
        <f t="shared" si="6"/>
        <v>305.33999999999997</v>
      </c>
      <c r="BB6" s="22">
        <f t="shared" si="6"/>
        <v>310.01</v>
      </c>
      <c r="BC6" s="22">
        <f t="shared" si="6"/>
        <v>311.12</v>
      </c>
      <c r="BD6" s="21" t="str">
        <f>IF(BD7="","",IF(BD7="-","【-】","【"&amp;SUBSTITUTE(TEXT(BD7,"#,##0.00"),"-","△")&amp;"】"))</f>
        <v>【243.36】</v>
      </c>
      <c r="BE6" s="22">
        <f>IF(BE7="",NA(),BE7)</f>
        <v>1360.99</v>
      </c>
      <c r="BF6" s="22">
        <f t="shared" ref="BF6:BN6" si="7">IF(BF7="",NA(),BF7)</f>
        <v>1257.68</v>
      </c>
      <c r="BG6" s="22">
        <f t="shared" si="7"/>
        <v>1180.23</v>
      </c>
      <c r="BH6" s="22">
        <f t="shared" si="7"/>
        <v>1096.52</v>
      </c>
      <c r="BI6" s="22">
        <f t="shared" si="7"/>
        <v>1071.2</v>
      </c>
      <c r="BJ6" s="22">
        <f t="shared" si="7"/>
        <v>551.62</v>
      </c>
      <c r="BK6" s="22">
        <f t="shared" si="7"/>
        <v>585.59</v>
      </c>
      <c r="BL6" s="22">
        <f t="shared" si="7"/>
        <v>561.34</v>
      </c>
      <c r="BM6" s="22">
        <f t="shared" si="7"/>
        <v>538.33000000000004</v>
      </c>
      <c r="BN6" s="22">
        <f t="shared" si="7"/>
        <v>515.14</v>
      </c>
      <c r="BO6" s="21" t="str">
        <f>IF(BO7="","",IF(BO7="-","【-】","【"&amp;SUBSTITUTE(TEXT(BO7,"#,##0.00"),"-","△")&amp;"】"))</f>
        <v>【265.93】</v>
      </c>
      <c r="BP6" s="22">
        <f>IF(BP7="",NA(),BP7)</f>
        <v>56.34</v>
      </c>
      <c r="BQ6" s="22">
        <f t="shared" ref="BQ6:BY6" si="8">IF(BQ7="",NA(),BQ7)</f>
        <v>59.48</v>
      </c>
      <c r="BR6" s="22">
        <f t="shared" si="8"/>
        <v>59.13</v>
      </c>
      <c r="BS6" s="22">
        <f t="shared" si="8"/>
        <v>60.4</v>
      </c>
      <c r="BT6" s="22">
        <f t="shared" si="8"/>
        <v>59.95</v>
      </c>
      <c r="BU6" s="22">
        <f t="shared" si="8"/>
        <v>87.11</v>
      </c>
      <c r="BV6" s="22">
        <f t="shared" si="8"/>
        <v>82.78</v>
      </c>
      <c r="BW6" s="22">
        <f t="shared" si="8"/>
        <v>84.82</v>
      </c>
      <c r="BX6" s="22">
        <f t="shared" si="8"/>
        <v>82.29</v>
      </c>
      <c r="BY6" s="22">
        <f t="shared" si="8"/>
        <v>84.16</v>
      </c>
      <c r="BZ6" s="21" t="str">
        <f>IF(BZ7="","",IF(BZ7="-","【-】","【"&amp;SUBSTITUTE(TEXT(BZ7,"#,##0.00"),"-","△")&amp;"】"))</f>
        <v>【97.82】</v>
      </c>
      <c r="CA6" s="22">
        <f>IF(CA7="",NA(),CA7)</f>
        <v>268.60000000000002</v>
      </c>
      <c r="CB6" s="22">
        <f t="shared" ref="CB6:CJ6" si="9">IF(CB7="",NA(),CB7)</f>
        <v>248.67</v>
      </c>
      <c r="CC6" s="22">
        <f t="shared" si="9"/>
        <v>259.72000000000003</v>
      </c>
      <c r="CD6" s="22">
        <f t="shared" si="9"/>
        <v>249.11</v>
      </c>
      <c r="CE6" s="22">
        <f t="shared" si="9"/>
        <v>254.7</v>
      </c>
      <c r="CF6" s="22">
        <f t="shared" si="9"/>
        <v>223.98</v>
      </c>
      <c r="CG6" s="22">
        <f t="shared" si="9"/>
        <v>225.09</v>
      </c>
      <c r="CH6" s="22">
        <f t="shared" si="9"/>
        <v>224.82</v>
      </c>
      <c r="CI6" s="22">
        <f t="shared" si="9"/>
        <v>230.85</v>
      </c>
      <c r="CJ6" s="22">
        <f t="shared" si="9"/>
        <v>230.21</v>
      </c>
      <c r="CK6" s="21" t="str">
        <f>IF(CK7="","",IF(CK7="-","【-】","【"&amp;SUBSTITUTE(TEXT(CK7,"#,##0.00"),"-","△")&amp;"】"))</f>
        <v>【177.56】</v>
      </c>
      <c r="CL6" s="22">
        <f>IF(CL7="",NA(),CL7)</f>
        <v>67.260000000000005</v>
      </c>
      <c r="CM6" s="22">
        <f t="shared" ref="CM6:CU6" si="10">IF(CM7="",NA(),CM7)</f>
        <v>73.05</v>
      </c>
      <c r="CN6" s="22">
        <f t="shared" si="10"/>
        <v>71.06</v>
      </c>
      <c r="CO6" s="22">
        <f t="shared" si="10"/>
        <v>69.040000000000006</v>
      </c>
      <c r="CP6" s="22">
        <f t="shared" si="10"/>
        <v>64.62</v>
      </c>
      <c r="CQ6" s="22">
        <f t="shared" si="10"/>
        <v>49.64</v>
      </c>
      <c r="CR6" s="22">
        <f t="shared" si="10"/>
        <v>49.38</v>
      </c>
      <c r="CS6" s="22">
        <f t="shared" si="10"/>
        <v>50.09</v>
      </c>
      <c r="CT6" s="22">
        <f t="shared" si="10"/>
        <v>50.1</v>
      </c>
      <c r="CU6" s="22">
        <f t="shared" si="10"/>
        <v>49.76</v>
      </c>
      <c r="CV6" s="21" t="str">
        <f>IF(CV7="","",IF(CV7="-","【-】","【"&amp;SUBSTITUTE(TEXT(CV7,"#,##0.00"),"-","△")&amp;"】"))</f>
        <v>【59.81】</v>
      </c>
      <c r="CW6" s="22">
        <f>IF(CW7="",NA(),CW7)</f>
        <v>80.59</v>
      </c>
      <c r="CX6" s="22">
        <f t="shared" ref="CX6:DF6" si="11">IF(CX7="",NA(),CX7)</f>
        <v>77.040000000000006</v>
      </c>
      <c r="CY6" s="22">
        <f t="shared" si="11"/>
        <v>75.73</v>
      </c>
      <c r="CZ6" s="22">
        <f t="shared" si="11"/>
        <v>78.8</v>
      </c>
      <c r="DA6" s="22">
        <f t="shared" si="11"/>
        <v>79.069999999999993</v>
      </c>
      <c r="DB6" s="22">
        <f t="shared" si="11"/>
        <v>78.09</v>
      </c>
      <c r="DC6" s="22">
        <f t="shared" si="11"/>
        <v>78.010000000000005</v>
      </c>
      <c r="DD6" s="22">
        <f t="shared" si="11"/>
        <v>77.599999999999994</v>
      </c>
      <c r="DE6" s="22">
        <f t="shared" si="11"/>
        <v>77.3</v>
      </c>
      <c r="DF6" s="22">
        <f t="shared" si="11"/>
        <v>76.64</v>
      </c>
      <c r="DG6" s="21" t="str">
        <f>IF(DG7="","",IF(DG7="-","【-】","【"&amp;SUBSTITUTE(TEXT(DG7,"#,##0.00"),"-","△")&amp;"】"))</f>
        <v>【89.42】</v>
      </c>
      <c r="DH6" s="22">
        <f>IF(DH7="",NA(),DH7)</f>
        <v>57.34</v>
      </c>
      <c r="DI6" s="22">
        <f t="shared" ref="DI6:DQ6" si="12">IF(DI7="",NA(),DI7)</f>
        <v>59.06</v>
      </c>
      <c r="DJ6" s="22">
        <f t="shared" si="12"/>
        <v>60.6</v>
      </c>
      <c r="DK6" s="22">
        <f t="shared" si="12"/>
        <v>62.29</v>
      </c>
      <c r="DL6" s="22">
        <f t="shared" si="12"/>
        <v>63.69</v>
      </c>
      <c r="DM6" s="22">
        <f t="shared" si="12"/>
        <v>47.31</v>
      </c>
      <c r="DN6" s="22">
        <f t="shared" si="12"/>
        <v>47.5</v>
      </c>
      <c r="DO6" s="22">
        <f t="shared" si="12"/>
        <v>48.41</v>
      </c>
      <c r="DP6" s="22">
        <f t="shared" si="12"/>
        <v>50.02</v>
      </c>
      <c r="DQ6" s="22">
        <f t="shared" si="12"/>
        <v>51.38</v>
      </c>
      <c r="DR6" s="21" t="str">
        <f>IF(DR7="","",IF(DR7="-","【-】","【"&amp;SUBSTITUTE(TEXT(DR7,"#,##0.00"),"-","△")&amp;"】"))</f>
        <v>【52.02】</v>
      </c>
      <c r="DS6" s="22">
        <f>IF(DS7="",NA(),DS7)</f>
        <v>8.7899999999999991</v>
      </c>
      <c r="DT6" s="22">
        <f t="shared" ref="DT6:EB6" si="13">IF(DT7="",NA(),DT7)</f>
        <v>13.97</v>
      </c>
      <c r="DU6" s="22">
        <f t="shared" si="13"/>
        <v>20.84</v>
      </c>
      <c r="DV6" s="22">
        <f t="shared" si="13"/>
        <v>36.19</v>
      </c>
      <c r="DW6" s="22">
        <f t="shared" si="13"/>
        <v>36.83</v>
      </c>
      <c r="DX6" s="22">
        <f t="shared" si="13"/>
        <v>16.77</v>
      </c>
      <c r="DY6" s="22">
        <f t="shared" si="13"/>
        <v>17.399999999999999</v>
      </c>
      <c r="DZ6" s="22">
        <f t="shared" si="13"/>
        <v>18.64</v>
      </c>
      <c r="EA6" s="22">
        <f t="shared" si="13"/>
        <v>19.510000000000002</v>
      </c>
      <c r="EB6" s="22">
        <f t="shared" si="13"/>
        <v>21.6</v>
      </c>
      <c r="EC6" s="21" t="str">
        <f>IF(EC7="","",IF(EC7="-","【-】","【"&amp;SUBSTITUTE(TEXT(EC7,"#,##0.00"),"-","△")&amp;"】"))</f>
        <v>【25.37】</v>
      </c>
      <c r="ED6" s="22">
        <f>IF(ED7="",NA(),ED7)</f>
        <v>0.71</v>
      </c>
      <c r="EE6" s="22">
        <f t="shared" ref="EE6:EM6" si="14">IF(EE7="",NA(),EE7)</f>
        <v>0.82</v>
      </c>
      <c r="EF6" s="22">
        <f t="shared" si="14"/>
        <v>0.78</v>
      </c>
      <c r="EG6" s="22">
        <f t="shared" si="14"/>
        <v>0.64</v>
      </c>
      <c r="EH6" s="22">
        <f t="shared" si="14"/>
        <v>0.74</v>
      </c>
      <c r="EI6" s="22">
        <f t="shared" si="14"/>
        <v>0.47</v>
      </c>
      <c r="EJ6" s="22">
        <f t="shared" si="14"/>
        <v>0.4</v>
      </c>
      <c r="EK6" s="22">
        <f t="shared" si="14"/>
        <v>0.36</v>
      </c>
      <c r="EL6" s="22">
        <f t="shared" si="14"/>
        <v>0.56999999999999995</v>
      </c>
      <c r="EM6" s="22">
        <f t="shared" si="14"/>
        <v>0.56000000000000005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325058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59.05</v>
      </c>
      <c r="P7" s="25">
        <v>96.71</v>
      </c>
      <c r="Q7" s="25">
        <v>3047</v>
      </c>
      <c r="R7" s="25">
        <v>5717</v>
      </c>
      <c r="S7" s="25">
        <v>336.5</v>
      </c>
      <c r="T7" s="25">
        <v>16.989999999999998</v>
      </c>
      <c r="U7" s="25">
        <v>5415</v>
      </c>
      <c r="V7" s="25">
        <v>45.75</v>
      </c>
      <c r="W7" s="25">
        <v>118.36</v>
      </c>
      <c r="X7" s="25">
        <v>102.9</v>
      </c>
      <c r="Y7" s="25">
        <v>105.42</v>
      </c>
      <c r="Z7" s="25">
        <v>105.76</v>
      </c>
      <c r="AA7" s="25">
        <v>108.55</v>
      </c>
      <c r="AB7" s="25">
        <v>104.53</v>
      </c>
      <c r="AC7" s="25">
        <v>104.35</v>
      </c>
      <c r="AD7" s="25">
        <v>105.34</v>
      </c>
      <c r="AE7" s="25">
        <v>105.77</v>
      </c>
      <c r="AF7" s="25">
        <v>104.82</v>
      </c>
      <c r="AG7" s="25">
        <v>106.46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21.69</v>
      </c>
      <c r="AO7" s="25">
        <v>24.04</v>
      </c>
      <c r="AP7" s="25">
        <v>28.03</v>
      </c>
      <c r="AQ7" s="25">
        <v>26.73</v>
      </c>
      <c r="AR7" s="25">
        <v>27.85</v>
      </c>
      <c r="AS7" s="25">
        <v>1.5</v>
      </c>
      <c r="AT7" s="25">
        <v>166.96</v>
      </c>
      <c r="AU7" s="25">
        <v>199.08</v>
      </c>
      <c r="AV7" s="25">
        <v>202.77</v>
      </c>
      <c r="AW7" s="25">
        <v>240.04</v>
      </c>
      <c r="AX7" s="25">
        <v>265.83999999999997</v>
      </c>
      <c r="AY7" s="25">
        <v>301.04000000000002</v>
      </c>
      <c r="AZ7" s="25">
        <v>305.08</v>
      </c>
      <c r="BA7" s="25">
        <v>305.33999999999997</v>
      </c>
      <c r="BB7" s="25">
        <v>310.01</v>
      </c>
      <c r="BC7" s="25">
        <v>311.12</v>
      </c>
      <c r="BD7" s="25">
        <v>243.36</v>
      </c>
      <c r="BE7" s="25">
        <v>1360.99</v>
      </c>
      <c r="BF7" s="25">
        <v>1257.68</v>
      </c>
      <c r="BG7" s="25">
        <v>1180.23</v>
      </c>
      <c r="BH7" s="25">
        <v>1096.52</v>
      </c>
      <c r="BI7" s="25">
        <v>1071.2</v>
      </c>
      <c r="BJ7" s="25">
        <v>551.62</v>
      </c>
      <c r="BK7" s="25">
        <v>585.59</v>
      </c>
      <c r="BL7" s="25">
        <v>561.34</v>
      </c>
      <c r="BM7" s="25">
        <v>538.33000000000004</v>
      </c>
      <c r="BN7" s="25">
        <v>515.14</v>
      </c>
      <c r="BO7" s="25">
        <v>265.93</v>
      </c>
      <c r="BP7" s="25">
        <v>56.34</v>
      </c>
      <c r="BQ7" s="25">
        <v>59.48</v>
      </c>
      <c r="BR7" s="25">
        <v>59.13</v>
      </c>
      <c r="BS7" s="25">
        <v>60.4</v>
      </c>
      <c r="BT7" s="25">
        <v>59.95</v>
      </c>
      <c r="BU7" s="25">
        <v>87.11</v>
      </c>
      <c r="BV7" s="25">
        <v>82.78</v>
      </c>
      <c r="BW7" s="25">
        <v>84.82</v>
      </c>
      <c r="BX7" s="25">
        <v>82.29</v>
      </c>
      <c r="BY7" s="25">
        <v>84.16</v>
      </c>
      <c r="BZ7" s="25">
        <v>97.82</v>
      </c>
      <c r="CA7" s="25">
        <v>268.60000000000002</v>
      </c>
      <c r="CB7" s="25">
        <v>248.67</v>
      </c>
      <c r="CC7" s="25">
        <v>259.72000000000003</v>
      </c>
      <c r="CD7" s="25">
        <v>249.11</v>
      </c>
      <c r="CE7" s="25">
        <v>254.7</v>
      </c>
      <c r="CF7" s="25">
        <v>223.98</v>
      </c>
      <c r="CG7" s="25">
        <v>225.09</v>
      </c>
      <c r="CH7" s="25">
        <v>224.82</v>
      </c>
      <c r="CI7" s="25">
        <v>230.85</v>
      </c>
      <c r="CJ7" s="25">
        <v>230.21</v>
      </c>
      <c r="CK7" s="25">
        <v>177.56</v>
      </c>
      <c r="CL7" s="25">
        <v>67.260000000000005</v>
      </c>
      <c r="CM7" s="25">
        <v>73.05</v>
      </c>
      <c r="CN7" s="25">
        <v>71.06</v>
      </c>
      <c r="CO7" s="25">
        <v>69.040000000000006</v>
      </c>
      <c r="CP7" s="25">
        <v>64.62</v>
      </c>
      <c r="CQ7" s="25">
        <v>49.64</v>
      </c>
      <c r="CR7" s="25">
        <v>49.38</v>
      </c>
      <c r="CS7" s="25">
        <v>50.09</v>
      </c>
      <c r="CT7" s="25">
        <v>50.1</v>
      </c>
      <c r="CU7" s="25">
        <v>49.76</v>
      </c>
      <c r="CV7" s="25">
        <v>59.81</v>
      </c>
      <c r="CW7" s="25">
        <v>80.59</v>
      </c>
      <c r="CX7" s="25">
        <v>77.040000000000006</v>
      </c>
      <c r="CY7" s="25">
        <v>75.73</v>
      </c>
      <c r="CZ7" s="25">
        <v>78.8</v>
      </c>
      <c r="DA7" s="25">
        <v>79.069999999999993</v>
      </c>
      <c r="DB7" s="25">
        <v>78.09</v>
      </c>
      <c r="DC7" s="25">
        <v>78.010000000000005</v>
      </c>
      <c r="DD7" s="25">
        <v>77.599999999999994</v>
      </c>
      <c r="DE7" s="25">
        <v>77.3</v>
      </c>
      <c r="DF7" s="25">
        <v>76.64</v>
      </c>
      <c r="DG7" s="25">
        <v>89.42</v>
      </c>
      <c r="DH7" s="25">
        <v>57.34</v>
      </c>
      <c r="DI7" s="25">
        <v>59.06</v>
      </c>
      <c r="DJ7" s="25">
        <v>60.6</v>
      </c>
      <c r="DK7" s="25">
        <v>62.29</v>
      </c>
      <c r="DL7" s="25">
        <v>63.69</v>
      </c>
      <c r="DM7" s="25">
        <v>47.31</v>
      </c>
      <c r="DN7" s="25">
        <v>47.5</v>
      </c>
      <c r="DO7" s="25">
        <v>48.41</v>
      </c>
      <c r="DP7" s="25">
        <v>50.02</v>
      </c>
      <c r="DQ7" s="25">
        <v>51.38</v>
      </c>
      <c r="DR7" s="25">
        <v>52.02</v>
      </c>
      <c r="DS7" s="25">
        <v>8.7899999999999991</v>
      </c>
      <c r="DT7" s="25">
        <v>13.97</v>
      </c>
      <c r="DU7" s="25">
        <v>20.84</v>
      </c>
      <c r="DV7" s="25">
        <v>36.19</v>
      </c>
      <c r="DW7" s="25">
        <v>36.83</v>
      </c>
      <c r="DX7" s="25">
        <v>16.77</v>
      </c>
      <c r="DY7" s="25">
        <v>17.399999999999999</v>
      </c>
      <c r="DZ7" s="25">
        <v>18.64</v>
      </c>
      <c r="EA7" s="25">
        <v>19.510000000000002</v>
      </c>
      <c r="EB7" s="25">
        <v>21.6</v>
      </c>
      <c r="EC7" s="25">
        <v>25.37</v>
      </c>
      <c r="ED7" s="25">
        <v>0.71</v>
      </c>
      <c r="EE7" s="25">
        <v>0.82</v>
      </c>
      <c r="EF7" s="25">
        <v>0.78</v>
      </c>
      <c r="EG7" s="25">
        <v>0.64</v>
      </c>
      <c r="EH7" s="25">
        <v>0.74</v>
      </c>
      <c r="EI7" s="25">
        <v>0.47</v>
      </c>
      <c r="EJ7" s="25">
        <v>0.4</v>
      </c>
      <c r="EK7" s="25">
        <v>0.36</v>
      </c>
      <c r="EL7" s="25">
        <v>0.56999999999999995</v>
      </c>
      <c r="EM7" s="25">
        <v>0.56000000000000005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2025-01-24T06:53:13Z</dcterms:created>
  <dcterms:modified xsi:type="dcterms:W3CDTF">2025-01-29T23:35:25Z</dcterms:modified>
  <cp:category/>
</cp:coreProperties>
</file>