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Svae8jG3HNWe32azJsvFyHq49KBA+KAhVaplGGwk4yiDE7yRZC5/bb6zMnVrQQueWRV9JBCOxYBY43BHRwJ8g==" workbookSaltValue="ArwOJ9v4SEEGJL1IMbW4I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<sst xmlns="http://schemas.openxmlformats.org/spreadsheetml/2006/main" xmlns:r="http://schemas.openxmlformats.org/officeDocument/2006/relationships" count="116" uniqueCount="116">
  <si>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</si>
  <si>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</si>
  <si>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</si>
  <si>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</si>
  <si>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</si>
  <si>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</si>
  <si>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</si>
  <si>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</si>
  <si>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</si>
  <si>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</si>
  <si>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</si>
  <si>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</si>
  <si>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</si>
  <si>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</si>
  <si>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</si>
  <si>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</si>
  <si>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</si>
  <si>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</si>
  <si>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</si>
  <si>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</si>
  <si>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</si>
  <si>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</si>
  <si>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小規模集合排水処理</t>
  </si>
  <si>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</si>
  <si>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</si>
  <si>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</si>
  <si>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</si>
  <si>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</si>
  <si>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</si>
  <si>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</si>
  <si>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</si>
  <si>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</si>
  <si>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</si>
  <si>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</si>
  <si>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</si>
  <si>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</si>
  <si>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</si>
  <si>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</si>
  <si>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</si>
  <si>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</si>
  <si>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</si>
  <si>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</si>
  <si>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</si>
  <si>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</si>
  <si>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</si>
  <si>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</si>
  <si>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</si>
  <si>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</si>
  <si>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</si>
  <si>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</si>
  <si>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</si>
  <si>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</si>
  <si>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</si>
  <si>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</si>
  <si>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</si>
  <si>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</si>
  <si>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</si>
  <si>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</si>
  <si>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</si>
  <si>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</si>
  <si>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</si>
  <si>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</si>
  <si>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</si>
  <si>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</si>
  <si>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</si>
  <si>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</si>
  <si>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</si>
  <si>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</si>
  <si>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</si>
  <si>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</si>
  <si>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</si>
  <si>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</si>
  <si>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</si>
  <si>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</si>
  <si>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</si>
  <si>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</si>
  <si>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</si>
  <si>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</si>
  <si>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</si>
  <si>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</si>
  <si>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</si>
  <si>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</si>
  <si>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</si>
  <si>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</si>
  <si>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</si>
  <si>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</si>
  <si>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</si>
  <si>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</si>
  <si>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</si>
  <si>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</si>
  <si>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</si>
  <si>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</si>
  <si>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</si>
  <si>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</si>
  <si>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</si>
  <si>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</si>
  <si>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</si>
  <si>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</si>
  <si>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</si>
  <si>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</si>
  <si>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I2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</si>
  <si>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</si>
  <si>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</si>
  <si>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</si>
  <si>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</si>
  <si>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</si>
  <si>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</si>
  <si>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</si>
  <si>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</si>
  <si>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</si>
  <si>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</si>
  <si>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</si>
  <si>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</si>
  <si>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本町の小規模集合排水処理施設は2処理区あり、経営改善の努力により水洗化率100％を達成している。
　事業投資に要した企業債に関しては償還により残高削減が進んでいる。
　汚水処理原価については施設管理を外部委託したことにより高くなっている。
　経費回収率は管理委託により下がっている。今後は少子高齢化や自然減等による人口減少により下水道使用料が減少に転じると予測されるため、収益の安定的確保が課題である。
　</t>
  </si>
  <si>
    <t>　供用開始から18，19年と比較的新しいため、老朽化による施設の対策は今のところ発生していない。また、管渠も判断の目安となる20年より短い。
　施設の状態を把握することで異常に対して、早めの対策を行い修繕等の経費を抑制するようにしている。</t>
  </si>
  <si>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また、機器の修繕や更新、汚泥処理等を含めた包括的な委託化の研究など経営の効率化について検討することや、有収水量の実態把握についても進める必要である。
　なお、下水道使用料は、今後の人口減少による下水道使用料の減少を考慮し、安定した事業経営を維持するために、適正な資産維持費等を含めた検討が必要がある。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</si>
</sst>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72.930000000000007</c:v>
                </c:pt>
                <c:pt idx="1">
                  <c:v>71.930000000000007</c:v>
                </c:pt>
                <c:pt idx="2">
                  <c:v>73.47</c:v>
                </c:pt>
                <c:pt idx="3">
                  <c:v>71.37</c:v>
                </c:pt>
                <c:pt idx="4">
                  <c:v>69.59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1748.51</c:v>
                </c:pt>
                <c:pt idx="1">
                  <c:v>1640.16</c:v>
                </c:pt>
                <c:pt idx="2">
                  <c:v>1521.05</c:v>
                </c:pt>
                <c:pt idx="3">
                  <c:v>1490.65</c:v>
                </c:pt>
                <c:pt idx="4">
                  <c:v>1312.67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83.07</c:v>
                </c:pt>
                <c:pt idx="1">
                  <c:v>70.34</c:v>
                </c:pt>
                <c:pt idx="2">
                  <c:v>49.64</c:v>
                </c:pt>
                <c:pt idx="3">
                  <c:v>52.25</c:v>
                </c:pt>
                <c:pt idx="4">
                  <c:v>30.34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34.99</c:v>
                </c:pt>
                <c:pt idx="1">
                  <c:v>38.270000000000003</c:v>
                </c:pt>
                <c:pt idx="2">
                  <c:v>37.520000000000003</c:v>
                </c:pt>
                <c:pt idx="3">
                  <c:v>34.96</c:v>
                </c:pt>
                <c:pt idx="4">
                  <c:v>34.44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272.62</c:v>
                </c:pt>
                <c:pt idx="1">
                  <c:v>335.93</c:v>
                </c:pt>
                <c:pt idx="2">
                  <c:v>489.01</c:v>
                </c:pt>
                <c:pt idx="3">
                  <c:v>463.8</c:v>
                </c:pt>
                <c:pt idx="4">
                  <c:v>754.11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520.91999999999996</c:v>
                </c:pt>
                <c:pt idx="1">
                  <c:v>486.77</c:v>
                </c:pt>
                <c:pt idx="2">
                  <c:v>502.1</c:v>
                </c:pt>
                <c:pt idx="3">
                  <c:v>539.07000000000005</c:v>
                </c:pt>
                <c:pt idx="4">
                  <c:v>541.80999999999995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52.94</c:v>
                </c:pt>
                <c:pt idx="1">
                  <c:v>52.94</c:v>
                </c:pt>
                <c:pt idx="2">
                  <c:v>52.94</c:v>
                </c:pt>
                <c:pt idx="3">
                  <c:v>56.25</c:v>
                </c:pt>
                <c:pt idx="4">
                  <c:v>56.25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34.68</c:v>
                </c:pt>
                <c:pt idx="1">
                  <c:v>34.700000000000003</c:v>
                </c:pt>
                <c:pt idx="2">
                  <c:v>46.83</c:v>
                </c:pt>
                <c:pt idx="3">
                  <c:v>33.74</c:v>
                </c:pt>
                <c:pt idx="4">
                  <c:v>32.979999999999997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90.33</c:v>
                </c:pt>
                <c:pt idx="1">
                  <c:v>90.04</c:v>
                </c:pt>
                <c:pt idx="2">
                  <c:v>90.58</c:v>
                </c:pt>
                <c:pt idx="3">
                  <c:v>90.11</c:v>
                </c:pt>
                <c:pt idx="4">
                  <c:v>89.95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【1,321.62】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【538.24】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Q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小規模集合排水処理</v>
      </c>
      <c r="Q8" s="6"/>
      <c r="R8" s="6"/>
      <c r="S8" s="6"/>
      <c r="T8" s="6"/>
      <c r="U8" s="6"/>
      <c r="V8" s="6"/>
      <c r="W8" s="6" t="str">
        <f>データ!L6</f>
        <v>I2</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0.42</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40</v>
      </c>
      <c r="AM10" s="21"/>
      <c r="AN10" s="21"/>
      <c r="AO10" s="21"/>
      <c r="AP10" s="21"/>
      <c r="AQ10" s="21"/>
      <c r="AR10" s="21"/>
      <c r="AS10" s="21"/>
      <c r="AT10" s="7">
        <f>データ!W6</f>
        <v>4.e-002</v>
      </c>
      <c r="AU10" s="7"/>
      <c r="AV10" s="7"/>
      <c r="AW10" s="7"/>
      <c r="AX10" s="7"/>
      <c r="AY10" s="7"/>
      <c r="AZ10" s="7"/>
      <c r="BA10" s="7"/>
      <c r="BB10" s="7">
        <f>データ!X6</f>
        <v>1000</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【1,321.62】</v>
      </c>
      <c r="I86" s="12" t="str">
        <f>データ!CA6</f>
        <v>【34.61】</v>
      </c>
      <c r="J86" s="12" t="str">
        <f>データ!CL6</f>
        <v>【538.24】</v>
      </c>
      <c r="K86" s="12" t="str">
        <f>データ!CW6</f>
        <v>【33.03】</v>
      </c>
      <c r="L86" s="12" t="str">
        <f>データ!DH6</f>
        <v>【89.81】</v>
      </c>
      <c r="M86" s="12" t="s">
        <v>39</v>
      </c>
      <c r="N86" s="12" t="s">
        <v>39</v>
      </c>
      <c r="O86" s="12" t="str">
        <f>データ!EO6</f>
        <v>【0.00】</v>
      </c>
    </row>
  </sheetData>
  <sheetProtection algorithmName="SHA-512" hashValue="esD1nahrY5K9FJsECtxXu/xpwFPgIav6IXt6dJmGHjCpy9SEa/q10Vrew7nzMLIaL2jU65xiLqQlBVrb7xJvhw==" saltValue="Qft/S2G5ATvcyEJjb1Ui1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2</v>
      </c>
      <c r="C3" s="58" t="s">
        <v>59</v>
      </c>
      <c r="D3" s="58" t="s">
        <v>60</v>
      </c>
      <c r="E3" s="58" t="s">
        <v>7</v>
      </c>
      <c r="F3" s="58" t="s">
        <v>6</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324493</v>
      </c>
      <c r="D6" s="61">
        <f t="shared" si="1"/>
        <v>47</v>
      </c>
      <c r="E6" s="61">
        <f t="shared" si="1"/>
        <v>17</v>
      </c>
      <c r="F6" s="61">
        <f t="shared" si="1"/>
        <v>9</v>
      </c>
      <c r="G6" s="61">
        <f t="shared" si="1"/>
        <v>0</v>
      </c>
      <c r="H6" s="61" t="str">
        <f t="shared" si="1"/>
        <v>島根県　邑南町</v>
      </c>
      <c r="I6" s="61" t="str">
        <f t="shared" si="1"/>
        <v>法非適用</v>
      </c>
      <c r="J6" s="61" t="str">
        <f t="shared" si="1"/>
        <v>下水道事業</v>
      </c>
      <c r="K6" s="61" t="str">
        <f t="shared" si="1"/>
        <v>小規模集合排水処理</v>
      </c>
      <c r="L6" s="61" t="str">
        <f t="shared" si="1"/>
        <v>I2</v>
      </c>
      <c r="M6" s="61" t="str">
        <f t="shared" si="1"/>
        <v>非設置</v>
      </c>
      <c r="N6" s="69" t="str">
        <f t="shared" si="1"/>
        <v>-</v>
      </c>
      <c r="O6" s="69" t="str">
        <f t="shared" si="1"/>
        <v>該当数値なし</v>
      </c>
      <c r="P6" s="69">
        <f t="shared" si="1"/>
        <v>0.42</v>
      </c>
      <c r="Q6" s="69">
        <f t="shared" si="1"/>
        <v>100</v>
      </c>
      <c r="R6" s="69">
        <f t="shared" si="1"/>
        <v>3300</v>
      </c>
      <c r="S6" s="69">
        <f t="shared" si="1"/>
        <v>9734</v>
      </c>
      <c r="T6" s="69">
        <f t="shared" si="1"/>
        <v>419.29</v>
      </c>
      <c r="U6" s="69">
        <f t="shared" si="1"/>
        <v>23.22</v>
      </c>
      <c r="V6" s="69">
        <f t="shared" si="1"/>
        <v>40</v>
      </c>
      <c r="W6" s="69">
        <f t="shared" si="1"/>
        <v>4.e-002</v>
      </c>
      <c r="X6" s="69">
        <f t="shared" si="1"/>
        <v>1000</v>
      </c>
      <c r="Y6" s="77">
        <f t="shared" ref="Y6:AH6" si="2">IF(Y7="",NA(),Y7)</f>
        <v>72.930000000000007</v>
      </c>
      <c r="Z6" s="77">
        <f t="shared" si="2"/>
        <v>71.930000000000007</v>
      </c>
      <c r="AA6" s="77">
        <f t="shared" si="2"/>
        <v>73.47</v>
      </c>
      <c r="AB6" s="77">
        <f t="shared" si="2"/>
        <v>71.37</v>
      </c>
      <c r="AC6" s="77">
        <f t="shared" si="2"/>
        <v>69.59</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1748.51</v>
      </c>
      <c r="BL6" s="77">
        <f t="shared" si="5"/>
        <v>1640.16</v>
      </c>
      <c r="BM6" s="77">
        <f t="shared" si="5"/>
        <v>1521.05</v>
      </c>
      <c r="BN6" s="77">
        <f t="shared" si="5"/>
        <v>1490.65</v>
      </c>
      <c r="BO6" s="77">
        <f t="shared" si="5"/>
        <v>1312.67</v>
      </c>
      <c r="BP6" s="69" t="str">
        <f>IF(BP7="","",IF(BP7="-","【-】","【"&amp;SUBSTITUTE(TEXT(BP7,"#,##0.00"),"-","△")&amp;"】"))</f>
        <v>【1,321.62】</v>
      </c>
      <c r="BQ6" s="77">
        <f t="shared" ref="BQ6:BZ6" si="6">IF(BQ7="",NA(),BQ7)</f>
        <v>83.07</v>
      </c>
      <c r="BR6" s="77">
        <f t="shared" si="6"/>
        <v>70.34</v>
      </c>
      <c r="BS6" s="77">
        <f t="shared" si="6"/>
        <v>49.64</v>
      </c>
      <c r="BT6" s="77">
        <f t="shared" si="6"/>
        <v>52.25</v>
      </c>
      <c r="BU6" s="77">
        <f t="shared" si="6"/>
        <v>30.34</v>
      </c>
      <c r="BV6" s="77">
        <f t="shared" si="6"/>
        <v>34.99</v>
      </c>
      <c r="BW6" s="77">
        <f t="shared" si="6"/>
        <v>38.270000000000003</v>
      </c>
      <c r="BX6" s="77">
        <f t="shared" si="6"/>
        <v>37.520000000000003</v>
      </c>
      <c r="BY6" s="77">
        <f t="shared" si="6"/>
        <v>34.96</v>
      </c>
      <c r="BZ6" s="77">
        <f t="shared" si="6"/>
        <v>34.44</v>
      </c>
      <c r="CA6" s="69" t="str">
        <f>IF(CA7="","",IF(CA7="-","【-】","【"&amp;SUBSTITUTE(TEXT(CA7,"#,##0.00"),"-","△")&amp;"】"))</f>
        <v>【34.61】</v>
      </c>
      <c r="CB6" s="77">
        <f t="shared" ref="CB6:CK6" si="7">IF(CB7="",NA(),CB7)</f>
        <v>272.62</v>
      </c>
      <c r="CC6" s="77">
        <f t="shared" si="7"/>
        <v>335.93</v>
      </c>
      <c r="CD6" s="77">
        <f t="shared" si="7"/>
        <v>489.01</v>
      </c>
      <c r="CE6" s="77">
        <f t="shared" si="7"/>
        <v>463.8</v>
      </c>
      <c r="CF6" s="77">
        <f t="shared" si="7"/>
        <v>754.11</v>
      </c>
      <c r="CG6" s="77">
        <f t="shared" si="7"/>
        <v>520.91999999999996</v>
      </c>
      <c r="CH6" s="77">
        <f t="shared" si="7"/>
        <v>486.77</v>
      </c>
      <c r="CI6" s="77">
        <f t="shared" si="7"/>
        <v>502.1</v>
      </c>
      <c r="CJ6" s="77">
        <f t="shared" si="7"/>
        <v>539.07000000000005</v>
      </c>
      <c r="CK6" s="77">
        <f t="shared" si="7"/>
        <v>541.80999999999995</v>
      </c>
      <c r="CL6" s="69" t="str">
        <f>IF(CL7="","",IF(CL7="-","【-】","【"&amp;SUBSTITUTE(TEXT(CL7,"#,##0.00"),"-","△")&amp;"】"))</f>
        <v>【538.24】</v>
      </c>
      <c r="CM6" s="77">
        <f t="shared" ref="CM6:CV6" si="8">IF(CM7="",NA(),CM7)</f>
        <v>52.94</v>
      </c>
      <c r="CN6" s="77">
        <f t="shared" si="8"/>
        <v>52.94</v>
      </c>
      <c r="CO6" s="77">
        <f t="shared" si="8"/>
        <v>52.94</v>
      </c>
      <c r="CP6" s="77">
        <f t="shared" si="8"/>
        <v>56.25</v>
      </c>
      <c r="CQ6" s="77">
        <f t="shared" si="8"/>
        <v>56.25</v>
      </c>
      <c r="CR6" s="77">
        <f t="shared" si="8"/>
        <v>34.68</v>
      </c>
      <c r="CS6" s="77">
        <f t="shared" si="8"/>
        <v>34.700000000000003</v>
      </c>
      <c r="CT6" s="77">
        <f t="shared" si="8"/>
        <v>46.83</v>
      </c>
      <c r="CU6" s="77">
        <f t="shared" si="8"/>
        <v>33.74</v>
      </c>
      <c r="CV6" s="77">
        <f t="shared" si="8"/>
        <v>32.979999999999997</v>
      </c>
      <c r="CW6" s="69" t="str">
        <f>IF(CW7="","",IF(CW7="-","【-】","【"&amp;SUBSTITUTE(TEXT(CW7,"#,##0.00"),"-","△")&amp;"】"))</f>
        <v>【33.03】</v>
      </c>
      <c r="CX6" s="77">
        <f t="shared" ref="CX6:DG6" si="9">IF(CX7="",NA(),CX7)</f>
        <v>100</v>
      </c>
      <c r="CY6" s="77">
        <f t="shared" si="9"/>
        <v>100</v>
      </c>
      <c r="CZ6" s="77">
        <f t="shared" si="9"/>
        <v>100</v>
      </c>
      <c r="DA6" s="77">
        <f t="shared" si="9"/>
        <v>100</v>
      </c>
      <c r="DB6" s="77">
        <f t="shared" si="9"/>
        <v>100</v>
      </c>
      <c r="DC6" s="77">
        <f t="shared" si="9"/>
        <v>90.33</v>
      </c>
      <c r="DD6" s="77">
        <f t="shared" si="9"/>
        <v>90.04</v>
      </c>
      <c r="DE6" s="77">
        <f t="shared" si="9"/>
        <v>90.58</v>
      </c>
      <c r="DF6" s="77">
        <f t="shared" si="9"/>
        <v>90.11</v>
      </c>
      <c r="DG6" s="77">
        <f t="shared" si="9"/>
        <v>89.95</v>
      </c>
      <c r="DH6" s="69" t="str">
        <f>IF(DH7="","",IF(DH7="-","【-】","【"&amp;SUBSTITUTE(TEXT(DH7,"#,##0.00"),"-","△")&amp;"】"))</f>
        <v>【89.81】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69">
        <f t="shared" si="12"/>
        <v>0</v>
      </c>
      <c r="EK6" s="69">
        <f t="shared" si="12"/>
        <v>0</v>
      </c>
      <c r="EL6" s="69">
        <f t="shared" si="12"/>
        <v>0</v>
      </c>
      <c r="EM6" s="69">
        <f t="shared" si="12"/>
        <v>0</v>
      </c>
      <c r="EN6" s="69">
        <f t="shared" si="12"/>
        <v>0</v>
      </c>
      <c r="EO6" s="69" t="str">
        <f>IF(EO7="","",IF(EO7="-","【-】","【"&amp;SUBSTITUTE(TEXT(EO7,"#,##0.00"),"-","△")&amp;"】"))</f>
        <v>【0.00】</v>
      </c>
    </row>
    <row r="7" spans="1:145" s="55" customFormat="1">
      <c r="A7" s="56"/>
      <c r="B7" s="62">
        <v>2023</v>
      </c>
      <c r="C7" s="62">
        <v>324493</v>
      </c>
      <c r="D7" s="62">
        <v>47</v>
      </c>
      <c r="E7" s="62">
        <v>17</v>
      </c>
      <c r="F7" s="62">
        <v>9</v>
      </c>
      <c r="G7" s="62">
        <v>0</v>
      </c>
      <c r="H7" s="62" t="s">
        <v>97</v>
      </c>
      <c r="I7" s="62" t="s">
        <v>98</v>
      </c>
      <c r="J7" s="62" t="s">
        <v>99</v>
      </c>
      <c r="K7" s="62" t="s">
        <v>22</v>
      </c>
      <c r="L7" s="62" t="s">
        <v>100</v>
      </c>
      <c r="M7" s="62" t="s">
        <v>101</v>
      </c>
      <c r="N7" s="70" t="s">
        <v>39</v>
      </c>
      <c r="O7" s="70" t="s">
        <v>102</v>
      </c>
      <c r="P7" s="70">
        <v>0.42</v>
      </c>
      <c r="Q7" s="70">
        <v>100</v>
      </c>
      <c r="R7" s="70">
        <v>3300</v>
      </c>
      <c r="S7" s="70">
        <v>9734</v>
      </c>
      <c r="T7" s="70">
        <v>419.29</v>
      </c>
      <c r="U7" s="70">
        <v>23.22</v>
      </c>
      <c r="V7" s="70">
        <v>40</v>
      </c>
      <c r="W7" s="70">
        <v>4.e-002</v>
      </c>
      <c r="X7" s="70">
        <v>1000</v>
      </c>
      <c r="Y7" s="70">
        <v>72.930000000000007</v>
      </c>
      <c r="Z7" s="70">
        <v>71.930000000000007</v>
      </c>
      <c r="AA7" s="70">
        <v>73.47</v>
      </c>
      <c r="AB7" s="70">
        <v>71.37</v>
      </c>
      <c r="AC7" s="70">
        <v>69.59</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1748.51</v>
      </c>
      <c r="BL7" s="70">
        <v>1640.16</v>
      </c>
      <c r="BM7" s="70">
        <v>1521.05</v>
      </c>
      <c r="BN7" s="70">
        <v>1490.65</v>
      </c>
      <c r="BO7" s="70">
        <v>1312.67</v>
      </c>
      <c r="BP7" s="70">
        <v>1321.62</v>
      </c>
      <c r="BQ7" s="70">
        <v>83.07</v>
      </c>
      <c r="BR7" s="70">
        <v>70.34</v>
      </c>
      <c r="BS7" s="70">
        <v>49.64</v>
      </c>
      <c r="BT7" s="70">
        <v>52.25</v>
      </c>
      <c r="BU7" s="70">
        <v>30.34</v>
      </c>
      <c r="BV7" s="70">
        <v>34.99</v>
      </c>
      <c r="BW7" s="70">
        <v>38.270000000000003</v>
      </c>
      <c r="BX7" s="70">
        <v>37.520000000000003</v>
      </c>
      <c r="BY7" s="70">
        <v>34.96</v>
      </c>
      <c r="BZ7" s="70">
        <v>34.44</v>
      </c>
      <c r="CA7" s="70">
        <v>34.61</v>
      </c>
      <c r="CB7" s="70">
        <v>272.62</v>
      </c>
      <c r="CC7" s="70">
        <v>335.93</v>
      </c>
      <c r="CD7" s="70">
        <v>489.01</v>
      </c>
      <c r="CE7" s="70">
        <v>463.8</v>
      </c>
      <c r="CF7" s="70">
        <v>754.11</v>
      </c>
      <c r="CG7" s="70">
        <v>520.91999999999996</v>
      </c>
      <c r="CH7" s="70">
        <v>486.77</v>
      </c>
      <c r="CI7" s="70">
        <v>502.1</v>
      </c>
      <c r="CJ7" s="70">
        <v>539.07000000000005</v>
      </c>
      <c r="CK7" s="70">
        <v>541.80999999999995</v>
      </c>
      <c r="CL7" s="70">
        <v>538.24</v>
      </c>
      <c r="CM7" s="70">
        <v>52.94</v>
      </c>
      <c r="CN7" s="70">
        <v>52.94</v>
      </c>
      <c r="CO7" s="70">
        <v>52.94</v>
      </c>
      <c r="CP7" s="70">
        <v>56.25</v>
      </c>
      <c r="CQ7" s="70">
        <v>56.25</v>
      </c>
      <c r="CR7" s="70">
        <v>34.68</v>
      </c>
      <c r="CS7" s="70">
        <v>34.700000000000003</v>
      </c>
      <c r="CT7" s="70">
        <v>46.83</v>
      </c>
      <c r="CU7" s="70">
        <v>33.74</v>
      </c>
      <c r="CV7" s="70">
        <v>32.979999999999997</v>
      </c>
      <c r="CW7" s="70">
        <v>33.03</v>
      </c>
      <c r="CX7" s="70">
        <v>100</v>
      </c>
      <c r="CY7" s="70">
        <v>100</v>
      </c>
      <c r="CZ7" s="70">
        <v>100</v>
      </c>
      <c r="DA7" s="70">
        <v>100</v>
      </c>
      <c r="DB7" s="70">
        <v>100</v>
      </c>
      <c r="DC7" s="70">
        <v>90.33</v>
      </c>
      <c r="DD7" s="70">
        <v>90.04</v>
      </c>
      <c r="DE7" s="70">
        <v>90.58</v>
      </c>
      <c r="DF7" s="70">
        <v>90.11</v>
      </c>
      <c r="DG7" s="70">
        <v>89.95</v>
      </c>
      <c r="DH7" s="70">
        <v>89.81</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v>
      </c>
      <c r="EK7" s="70">
        <v>0</v>
      </c>
      <c r="EL7" s="70">
        <v>0</v>
      </c>
      <c r="EM7" s="70">
        <v>0</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2025-01-24T07:39:28Z</dcterms:created>
  <dcterms:modified xsi:type="dcterms:W3CDTF">2025-01-30T02:54:35Z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2025-01-30T02:54:35Z</vt:filetime>
  </property>
</Properties>
</file>