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0nop0kyLLUFqhnaBlTYnlFjUZ6HyQ2zTE12SU2mRaJ2b0Zkztre1ASeODkCrp7sHoLZdH2M8dJTnNpKCktx4Q==" workbookSaltValue="GgC2M2sYT90Mt/oCRRx54g=="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<sst xmlns="http://schemas.openxmlformats.org/spreadsheetml/2006/main" xmlns:r="http://schemas.openxmlformats.org/officeDocument/2006/relationships" count="116" uniqueCount="116">
  <si>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</si>
  <si>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</si>
  <si>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</si>
  <si>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</si>
  <si>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</si>
  <si>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</si>
  <si>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</si>
  <si>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</si>
  <si>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</si>
  <si>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</si>
  <si>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</si>
  <si>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</si>
  <si>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</si>
  <si>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</si>
  <si>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</si>
  <si>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</si>
  <si>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</si>
  <si>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</si>
  <si>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</si>
  <si>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</si>
  <si>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</si>
  <si>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</si>
  <si>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</si>
  <si>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</si>
  <si>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</si>
  <si>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</si>
  <si>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</si>
  <si>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</si>
  <si>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</si>
  <si>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</si>
  <si>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</si>
  <si>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</si>
  <si>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</si>
  <si>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</si>
  <si>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</si>
  <si>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</si>
  <si>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</si>
  <si>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</si>
  <si>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</si>
  <si>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</si>
  <si>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</si>
  <si>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</si>
  <si>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</si>
  <si>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</si>
  <si>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</si>
  <si>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</si>
  <si>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</si>
  <si>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</si>
  <si>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</si>
  <si>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</si>
  <si>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</si>
  <si>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</si>
  <si>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</si>
  <si>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</si>
  <si>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</si>
  <si>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</si>
  <si>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</si>
  <si>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</si>
  <si>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</si>
  <si>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</si>
  <si>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</si>
  <si>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</si>
  <si>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</si>
  <si>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</si>
  <si>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</si>
  <si>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</si>
  <si>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</si>
  <si>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</si>
  <si>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</si>
  <si>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</si>
  <si>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</si>
  <si>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</si>
  <si>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</si>
  <si>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</si>
  <si>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</si>
  <si>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</si>
  <si>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</si>
  <si>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</si>
  <si>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</si>
  <si>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</si>
  <si>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</si>
  <si>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</si>
  <si>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</si>
  <si>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</si>
  <si>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</si>
  <si>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</si>
  <si>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</si>
  <si>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</si>
  <si>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</si>
  <si>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</si>
  <si>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</si>
  <si>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</si>
  <si>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</si>
  <si>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</si>
  <si>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</si>
  <si>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</si>
  <si>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島根県　邑南町</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</si>
  <si>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</si>
  <si>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</si>
  <si>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</si>
  <si>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</si>
  <si>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</si>
  <si>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</si>
  <si>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</si>
  <si>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</si>
  <si>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</si>
  <si>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</si>
  <si>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</si>
  <si>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</si>
  <si>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</si>
  <si>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</si>
  <si>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</si>
  <si>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</si>
  <si>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本町の農業集落排水施設は昭和63年に事業着手し、平成16年に完了し、その数は9処理区になる。
　経営改善の努力により水洗化率は類似団体と比較し高い値となっているが、引き続き100％に近づくよう接続促進を行う必要がある。
　汚水処理原価については、類似団体と比較して低い状態で推移しているが、供用開始から年数を経過した施設において、設備の維持修繕に要する費用が増加傾向にあることから、計画・効率的な管理が求められる。
　今後、少子高齢化や自然減等による人口減少により下水道使用料が減少に転じることも予想されるため、収益の安定的確保が課題である</t>
  </si>
  <si>
    <t>　供用開始から25年以上経過している処理区もあるため、維持管理費が増加している。現在維持管理委託により施設・管渠の状態を把握し、異常に対して早期の段階で計画性を持って対処することで修繕費を抑制するよう努めている。
　今後老朽化が進むことで、維持管理費及び改築更新費の増大が予想される。</t>
    <rPh sb="18" eb="20">
      <t>ショリ</t>
    </rPh>
    <rPh sb="20" eb="21">
      <t>ク</t>
    </rPh>
    <phoneticPr fontId="1"/>
  </si>
  <si>
    <t>　水洗化率の向上のため、接続勧奨を行うなど収益の安定的確保を図る必要がある。
　町内に点在する施設の老朽化による維持・更新費用の増加に対応するため策定した「機能診断・最適整備構想」を基に、緊急度の高いものから詳細調査・改築を計画する必要がある。
　また、処理場の維持管理について、直営管理施設の外部委託を段階的に行い、経費の削減を進めていく必要がある。
　なお、下水道使用料に対しては、安定した事業経営を維持するため、料金体系の検討をする必要がある。</t>
    <rPh sb="73" eb="75">
      <t>サクテイ</t>
    </rPh>
    <rPh sb="91" eb="92">
      <t>モト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</si>
</sst>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0.25</c:v>
                </c:pt>
                <c:pt idx="2">
                  <c:v>5.e-002</c:v>
                </c:pt>
                <c:pt idx="3">
                  <c:v>1.e-002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52.89</c:v>
                </c:pt>
                <c:pt idx="1">
                  <c:v>55.49</c:v>
                </c:pt>
                <c:pt idx="2">
                  <c:v>54.3</c:v>
                </c:pt>
                <c:pt idx="3">
                  <c:v>51.74</c:v>
                </c:pt>
                <c:pt idx="4">
                  <c:v>51.65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50.14</c:v>
                </c:pt>
                <c:pt idx="1">
                  <c:v>54.83</c:v>
                </c:pt>
                <c:pt idx="2">
                  <c:v>66.53</c:v>
                </c:pt>
                <c:pt idx="3">
                  <c:v>52.9</c:v>
                </c:pt>
                <c:pt idx="4">
                  <c:v>52.63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93.11</c:v>
                </c:pt>
                <c:pt idx="1">
                  <c:v>93.93</c:v>
                </c:pt>
                <c:pt idx="2">
                  <c:v>94.09</c:v>
                </c:pt>
                <c:pt idx="3">
                  <c:v>94.91</c:v>
                </c:pt>
                <c:pt idx="4">
                  <c:v>95.11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84.98</c:v>
                </c:pt>
                <c:pt idx="1">
                  <c:v>84.7</c:v>
                </c:pt>
                <c:pt idx="2">
                  <c:v>84.67</c:v>
                </c:pt>
                <c:pt idx="3">
                  <c:v>90.3</c:v>
                </c:pt>
                <c:pt idx="4">
                  <c:v>90.32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87.06</c:v>
                </c:pt>
                <c:pt idx="1">
                  <c:v>87.47</c:v>
                </c:pt>
                <c:pt idx="2">
                  <c:v>84.31</c:v>
                </c:pt>
                <c:pt idx="3">
                  <c:v>88.99</c:v>
                </c:pt>
                <c:pt idx="4">
                  <c:v>104.54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826.83</c:v>
                </c:pt>
                <c:pt idx="1">
                  <c:v>867.83</c:v>
                </c:pt>
                <c:pt idx="2">
                  <c:v>791.76</c:v>
                </c:pt>
                <c:pt idx="3">
                  <c:v>718.49</c:v>
                </c:pt>
                <c:pt idx="4">
                  <c:v>743.31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93.87</c:v>
                </c:pt>
                <c:pt idx="1">
                  <c:v>95.87</c:v>
                </c:pt>
                <c:pt idx="2">
                  <c:v>94.63</c:v>
                </c:pt>
                <c:pt idx="3">
                  <c:v>87.49</c:v>
                </c:pt>
                <c:pt idx="4">
                  <c:v>90.66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57.31</c:v>
                </c:pt>
                <c:pt idx="1">
                  <c:v>57.08</c:v>
                </c:pt>
                <c:pt idx="2">
                  <c:v>56.26</c:v>
                </c:pt>
                <c:pt idx="3">
                  <c:v>61.82</c:v>
                </c:pt>
                <c:pt idx="4">
                  <c:v>61.15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198.84</c:v>
                </c:pt>
                <c:pt idx="1">
                  <c:v>186.84</c:v>
                </c:pt>
                <c:pt idx="2">
                  <c:v>194.06</c:v>
                </c:pt>
                <c:pt idx="3">
                  <c:v>218.55</c:v>
                </c:pt>
                <c:pt idx="4">
                  <c:v>192.59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273.52</c:v>
                </c:pt>
                <c:pt idx="1">
                  <c:v>274.99</c:v>
                </c:pt>
                <c:pt idx="2">
                  <c:v>282.08999999999997</c:v>
                </c:pt>
                <c:pt idx="3">
                  <c:v>246.9</c:v>
                </c:pt>
                <c:pt idx="4">
                  <c:v>250.43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P16"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島根県　邑南町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9734</v>
      </c>
      <c r="AM8" s="21"/>
      <c r="AN8" s="21"/>
      <c r="AO8" s="21"/>
      <c r="AP8" s="21"/>
      <c r="AQ8" s="21"/>
      <c r="AR8" s="21"/>
      <c r="AS8" s="21"/>
      <c r="AT8" s="7">
        <f>データ!T6</f>
        <v>419.29</v>
      </c>
      <c r="AU8" s="7"/>
      <c r="AV8" s="7"/>
      <c r="AW8" s="7"/>
      <c r="AX8" s="7"/>
      <c r="AY8" s="7"/>
      <c r="AZ8" s="7"/>
      <c r="BA8" s="7"/>
      <c r="BB8" s="7">
        <f>データ!U6</f>
        <v>23.22</v>
      </c>
      <c r="BC8" s="7"/>
      <c r="BD8" s="7"/>
      <c r="BE8" s="7"/>
      <c r="BF8" s="7"/>
      <c r="BG8" s="7"/>
      <c r="BH8" s="7"/>
      <c r="BI8" s="7"/>
      <c r="BJ8" s="3"/>
      <c r="BK8" s="3"/>
      <c r="BL8" s="27" t="s">
        <v>16</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39.590000000000003</v>
      </c>
      <c r="Q10" s="7"/>
      <c r="R10" s="7"/>
      <c r="S10" s="7"/>
      <c r="T10" s="7"/>
      <c r="U10" s="7"/>
      <c r="V10" s="7"/>
      <c r="W10" s="7">
        <f>データ!Q6</f>
        <v>100</v>
      </c>
      <c r="X10" s="7"/>
      <c r="Y10" s="7"/>
      <c r="Z10" s="7"/>
      <c r="AA10" s="7"/>
      <c r="AB10" s="7"/>
      <c r="AC10" s="7"/>
      <c r="AD10" s="21">
        <f>データ!R6</f>
        <v>3300</v>
      </c>
      <c r="AE10" s="21"/>
      <c r="AF10" s="21"/>
      <c r="AG10" s="21"/>
      <c r="AH10" s="21"/>
      <c r="AI10" s="21"/>
      <c r="AJ10" s="21"/>
      <c r="AK10" s="2"/>
      <c r="AL10" s="21">
        <f>データ!V6</f>
        <v>3807</v>
      </c>
      <c r="AM10" s="21"/>
      <c r="AN10" s="21"/>
      <c r="AO10" s="21"/>
      <c r="AP10" s="21"/>
      <c r="AQ10" s="21"/>
      <c r="AR10" s="21"/>
      <c r="AS10" s="21"/>
      <c r="AT10" s="7">
        <f>データ!W6</f>
        <v>2.33</v>
      </c>
      <c r="AU10" s="7"/>
      <c r="AV10" s="7"/>
      <c r="AW10" s="7"/>
      <c r="AX10" s="7"/>
      <c r="AY10" s="7"/>
      <c r="AZ10" s="7"/>
      <c r="BA10" s="7"/>
      <c r="BB10" s="7">
        <f>データ!X6</f>
        <v>1633.91</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45</v>
      </c>
      <c r="F85" s="12" t="s">
        <v>47</v>
      </c>
      <c r="G85" s="12" t="s">
        <v>48</v>
      </c>
      <c r="H85" s="12" t="s">
        <v>42</v>
      </c>
      <c r="I85" s="12" t="s">
        <v>14</v>
      </c>
      <c r="J85" s="12" t="s">
        <v>49</v>
      </c>
      <c r="K85" s="12" t="s">
        <v>50</v>
      </c>
      <c r="L85" s="12" t="s">
        <v>1</v>
      </c>
      <c r="M85" s="12" t="s">
        <v>35</v>
      </c>
      <c r="N85" s="12" t="s">
        <v>51</v>
      </c>
      <c r="O85" s="12" t="s">
        <v>52</v>
      </c>
    </row>
    <row r="86" spans="1:78" hidden="1">
      <c r="B86" s="12"/>
      <c r="C86" s="12"/>
      <c r="D86" s="12"/>
      <c r="E86" s="12" t="str">
        <f>データ!AI6</f>
        <v/>
      </c>
      <c r="F86" s="12" t="s">
        <v>39</v>
      </c>
      <c r="G86" s="12" t="s">
        <v>39</v>
      </c>
      <c r="H86" s="12" t="str">
        <f>データ!BP6</f>
        <v>【785.10】</v>
      </c>
      <c r="I86" s="12" t="str">
        <f>データ!CA6</f>
        <v>【56.93】</v>
      </c>
      <c r="J86" s="12" t="str">
        <f>データ!CL6</f>
        <v>【271.15】</v>
      </c>
      <c r="K86" s="12" t="str">
        <f>データ!CW6</f>
        <v>【49.87】</v>
      </c>
      <c r="L86" s="12" t="str">
        <f>データ!DH6</f>
        <v>【87.54】</v>
      </c>
      <c r="M86" s="12" t="s">
        <v>39</v>
      </c>
      <c r="N86" s="12" t="s">
        <v>39</v>
      </c>
      <c r="O86" s="12" t="str">
        <f>データ!EO6</f>
        <v>【0.02】</v>
      </c>
    </row>
  </sheetData>
  <sheetProtection algorithmName="SHA-512" hashValue="WxJIcqCxTEpleviViecLtPph6/nVs+wgYkBi3JNP4QpcAoK1hzzV+s4uvg3eCNWo+CcD/fF+RXxjU3NEAlKzmg==" saltValue="cdmy9kc3sqFvqcxN67FIe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0</v>
      </c>
      <c r="C3" s="58" t="s">
        <v>58</v>
      </c>
      <c r="D3" s="58" t="s">
        <v>59</v>
      </c>
      <c r="E3" s="58" t="s">
        <v>7</v>
      </c>
      <c r="F3" s="58" t="s">
        <v>6</v>
      </c>
      <c r="G3" s="58" t="s">
        <v>25</v>
      </c>
      <c r="H3" s="64" t="s">
        <v>55</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60</v>
      </c>
      <c r="B4" s="59"/>
      <c r="C4" s="59"/>
      <c r="D4" s="59"/>
      <c r="E4" s="59"/>
      <c r="F4" s="59"/>
      <c r="G4" s="59"/>
      <c r="H4" s="65"/>
      <c r="I4" s="68"/>
      <c r="J4" s="68"/>
      <c r="K4" s="68"/>
      <c r="L4" s="68"/>
      <c r="M4" s="68"/>
      <c r="N4" s="68"/>
      <c r="O4" s="68"/>
      <c r="P4" s="68"/>
      <c r="Q4" s="68"/>
      <c r="R4" s="68"/>
      <c r="S4" s="68"/>
      <c r="T4" s="68"/>
      <c r="U4" s="68"/>
      <c r="V4" s="68"/>
      <c r="W4" s="68"/>
      <c r="X4" s="73"/>
      <c r="Y4" s="76" t="s">
        <v>27</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61</v>
      </c>
      <c r="BG4" s="76"/>
      <c r="BH4" s="76"/>
      <c r="BI4" s="76"/>
      <c r="BJ4" s="76"/>
      <c r="BK4" s="76"/>
      <c r="BL4" s="76"/>
      <c r="BM4" s="76"/>
      <c r="BN4" s="76"/>
      <c r="BO4" s="76"/>
      <c r="BP4" s="76"/>
      <c r="BQ4" s="76" t="s">
        <v>4</v>
      </c>
      <c r="BR4" s="76"/>
      <c r="BS4" s="76"/>
      <c r="BT4" s="76"/>
      <c r="BU4" s="76"/>
      <c r="BV4" s="76"/>
      <c r="BW4" s="76"/>
      <c r="BX4" s="76"/>
      <c r="BY4" s="76"/>
      <c r="BZ4" s="76"/>
      <c r="CA4" s="76"/>
      <c r="CB4" s="76" t="s">
        <v>62</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c r="A5" s="56" t="s">
        <v>69</v>
      </c>
      <c r="B5" s="60"/>
      <c r="C5" s="60"/>
      <c r="D5" s="60"/>
      <c r="E5" s="60"/>
      <c r="F5" s="60"/>
      <c r="G5" s="60"/>
      <c r="H5" s="66" t="s">
        <v>57</v>
      </c>
      <c r="I5" s="66" t="s">
        <v>70</v>
      </c>
      <c r="J5" s="66" t="s">
        <v>71</v>
      </c>
      <c r="K5" s="66" t="s">
        <v>72</v>
      </c>
      <c r="L5" s="66" t="s">
        <v>73</v>
      </c>
      <c r="M5" s="66" t="s">
        <v>8</v>
      </c>
      <c r="N5" s="66" t="s">
        <v>74</v>
      </c>
      <c r="O5" s="66" t="s">
        <v>75</v>
      </c>
      <c r="P5" s="66" t="s">
        <v>76</v>
      </c>
      <c r="Q5" s="66" t="s">
        <v>77</v>
      </c>
      <c r="R5" s="66" t="s">
        <v>78</v>
      </c>
      <c r="S5" s="66" t="s">
        <v>79</v>
      </c>
      <c r="T5" s="66" t="s">
        <v>80</v>
      </c>
      <c r="U5" s="66" t="s">
        <v>63</v>
      </c>
      <c r="V5" s="66" t="s">
        <v>81</v>
      </c>
      <c r="W5" s="66" t="s">
        <v>82</v>
      </c>
      <c r="X5" s="66" t="s">
        <v>83</v>
      </c>
      <c r="Y5" s="66" t="s">
        <v>84</v>
      </c>
      <c r="Z5" s="66" t="s">
        <v>85</v>
      </c>
      <c r="AA5" s="66" t="s">
        <v>86</v>
      </c>
      <c r="AB5" s="66" t="s">
        <v>87</v>
      </c>
      <c r="AC5" s="66" t="s">
        <v>88</v>
      </c>
      <c r="AD5" s="66" t="s">
        <v>89</v>
      </c>
      <c r="AE5" s="66" t="s">
        <v>91</v>
      </c>
      <c r="AF5" s="66" t="s">
        <v>92</v>
      </c>
      <c r="AG5" s="66" t="s">
        <v>93</v>
      </c>
      <c r="AH5" s="66" t="s">
        <v>94</v>
      </c>
      <c r="AI5" s="66" t="s">
        <v>44</v>
      </c>
      <c r="AJ5" s="66" t="s">
        <v>84</v>
      </c>
      <c r="AK5" s="66" t="s">
        <v>85</v>
      </c>
      <c r="AL5" s="66" t="s">
        <v>86</v>
      </c>
      <c r="AM5" s="66" t="s">
        <v>87</v>
      </c>
      <c r="AN5" s="66" t="s">
        <v>88</v>
      </c>
      <c r="AO5" s="66" t="s">
        <v>89</v>
      </c>
      <c r="AP5" s="66" t="s">
        <v>91</v>
      </c>
      <c r="AQ5" s="66" t="s">
        <v>92</v>
      </c>
      <c r="AR5" s="66" t="s">
        <v>93</v>
      </c>
      <c r="AS5" s="66" t="s">
        <v>94</v>
      </c>
      <c r="AT5" s="66" t="s">
        <v>90</v>
      </c>
      <c r="AU5" s="66" t="s">
        <v>84</v>
      </c>
      <c r="AV5" s="66" t="s">
        <v>85</v>
      </c>
      <c r="AW5" s="66" t="s">
        <v>86</v>
      </c>
      <c r="AX5" s="66" t="s">
        <v>87</v>
      </c>
      <c r="AY5" s="66" t="s">
        <v>88</v>
      </c>
      <c r="AZ5" s="66" t="s">
        <v>89</v>
      </c>
      <c r="BA5" s="66" t="s">
        <v>91</v>
      </c>
      <c r="BB5" s="66" t="s">
        <v>92</v>
      </c>
      <c r="BC5" s="66" t="s">
        <v>93</v>
      </c>
      <c r="BD5" s="66" t="s">
        <v>94</v>
      </c>
      <c r="BE5" s="66" t="s">
        <v>90</v>
      </c>
      <c r="BF5" s="66" t="s">
        <v>84</v>
      </c>
      <c r="BG5" s="66" t="s">
        <v>85</v>
      </c>
      <c r="BH5" s="66" t="s">
        <v>86</v>
      </c>
      <c r="BI5" s="66" t="s">
        <v>87</v>
      </c>
      <c r="BJ5" s="66" t="s">
        <v>88</v>
      </c>
      <c r="BK5" s="66" t="s">
        <v>89</v>
      </c>
      <c r="BL5" s="66" t="s">
        <v>91</v>
      </c>
      <c r="BM5" s="66" t="s">
        <v>92</v>
      </c>
      <c r="BN5" s="66" t="s">
        <v>93</v>
      </c>
      <c r="BO5" s="66" t="s">
        <v>94</v>
      </c>
      <c r="BP5" s="66" t="s">
        <v>90</v>
      </c>
      <c r="BQ5" s="66" t="s">
        <v>84</v>
      </c>
      <c r="BR5" s="66" t="s">
        <v>85</v>
      </c>
      <c r="BS5" s="66" t="s">
        <v>86</v>
      </c>
      <c r="BT5" s="66" t="s">
        <v>87</v>
      </c>
      <c r="BU5" s="66" t="s">
        <v>88</v>
      </c>
      <c r="BV5" s="66" t="s">
        <v>89</v>
      </c>
      <c r="BW5" s="66" t="s">
        <v>91</v>
      </c>
      <c r="BX5" s="66" t="s">
        <v>92</v>
      </c>
      <c r="BY5" s="66" t="s">
        <v>93</v>
      </c>
      <c r="BZ5" s="66" t="s">
        <v>94</v>
      </c>
      <c r="CA5" s="66" t="s">
        <v>90</v>
      </c>
      <c r="CB5" s="66" t="s">
        <v>84</v>
      </c>
      <c r="CC5" s="66" t="s">
        <v>85</v>
      </c>
      <c r="CD5" s="66" t="s">
        <v>86</v>
      </c>
      <c r="CE5" s="66" t="s">
        <v>87</v>
      </c>
      <c r="CF5" s="66" t="s">
        <v>88</v>
      </c>
      <c r="CG5" s="66" t="s">
        <v>89</v>
      </c>
      <c r="CH5" s="66" t="s">
        <v>91</v>
      </c>
      <c r="CI5" s="66" t="s">
        <v>92</v>
      </c>
      <c r="CJ5" s="66" t="s">
        <v>93</v>
      </c>
      <c r="CK5" s="66" t="s">
        <v>94</v>
      </c>
      <c r="CL5" s="66" t="s">
        <v>90</v>
      </c>
      <c r="CM5" s="66" t="s">
        <v>84</v>
      </c>
      <c r="CN5" s="66" t="s">
        <v>85</v>
      </c>
      <c r="CO5" s="66" t="s">
        <v>86</v>
      </c>
      <c r="CP5" s="66" t="s">
        <v>87</v>
      </c>
      <c r="CQ5" s="66" t="s">
        <v>88</v>
      </c>
      <c r="CR5" s="66" t="s">
        <v>89</v>
      </c>
      <c r="CS5" s="66" t="s">
        <v>91</v>
      </c>
      <c r="CT5" s="66" t="s">
        <v>92</v>
      </c>
      <c r="CU5" s="66" t="s">
        <v>93</v>
      </c>
      <c r="CV5" s="66" t="s">
        <v>94</v>
      </c>
      <c r="CW5" s="66" t="s">
        <v>90</v>
      </c>
      <c r="CX5" s="66" t="s">
        <v>84</v>
      </c>
      <c r="CY5" s="66" t="s">
        <v>85</v>
      </c>
      <c r="CZ5" s="66" t="s">
        <v>86</v>
      </c>
      <c r="DA5" s="66" t="s">
        <v>87</v>
      </c>
      <c r="DB5" s="66" t="s">
        <v>88</v>
      </c>
      <c r="DC5" s="66" t="s">
        <v>89</v>
      </c>
      <c r="DD5" s="66" t="s">
        <v>91</v>
      </c>
      <c r="DE5" s="66" t="s">
        <v>92</v>
      </c>
      <c r="DF5" s="66" t="s">
        <v>93</v>
      </c>
      <c r="DG5" s="66" t="s">
        <v>94</v>
      </c>
      <c r="DH5" s="66" t="s">
        <v>90</v>
      </c>
      <c r="DI5" s="66" t="s">
        <v>84</v>
      </c>
      <c r="DJ5" s="66" t="s">
        <v>85</v>
      </c>
      <c r="DK5" s="66" t="s">
        <v>86</v>
      </c>
      <c r="DL5" s="66" t="s">
        <v>87</v>
      </c>
      <c r="DM5" s="66" t="s">
        <v>88</v>
      </c>
      <c r="DN5" s="66" t="s">
        <v>89</v>
      </c>
      <c r="DO5" s="66" t="s">
        <v>91</v>
      </c>
      <c r="DP5" s="66" t="s">
        <v>92</v>
      </c>
      <c r="DQ5" s="66" t="s">
        <v>93</v>
      </c>
      <c r="DR5" s="66" t="s">
        <v>94</v>
      </c>
      <c r="DS5" s="66" t="s">
        <v>90</v>
      </c>
      <c r="DT5" s="66" t="s">
        <v>84</v>
      </c>
      <c r="DU5" s="66" t="s">
        <v>85</v>
      </c>
      <c r="DV5" s="66" t="s">
        <v>86</v>
      </c>
      <c r="DW5" s="66" t="s">
        <v>87</v>
      </c>
      <c r="DX5" s="66" t="s">
        <v>88</v>
      </c>
      <c r="DY5" s="66" t="s">
        <v>89</v>
      </c>
      <c r="DZ5" s="66" t="s">
        <v>91</v>
      </c>
      <c r="EA5" s="66" t="s">
        <v>92</v>
      </c>
      <c r="EB5" s="66" t="s">
        <v>93</v>
      </c>
      <c r="EC5" s="66" t="s">
        <v>94</v>
      </c>
      <c r="ED5" s="66" t="s">
        <v>90</v>
      </c>
      <c r="EE5" s="66" t="s">
        <v>84</v>
      </c>
      <c r="EF5" s="66" t="s">
        <v>85</v>
      </c>
      <c r="EG5" s="66" t="s">
        <v>86</v>
      </c>
      <c r="EH5" s="66" t="s">
        <v>87</v>
      </c>
      <c r="EI5" s="66" t="s">
        <v>88</v>
      </c>
      <c r="EJ5" s="66" t="s">
        <v>89</v>
      </c>
      <c r="EK5" s="66" t="s">
        <v>91</v>
      </c>
      <c r="EL5" s="66" t="s">
        <v>92</v>
      </c>
      <c r="EM5" s="66" t="s">
        <v>93</v>
      </c>
      <c r="EN5" s="66" t="s">
        <v>94</v>
      </c>
      <c r="EO5" s="66" t="s">
        <v>90</v>
      </c>
    </row>
    <row r="6" spans="1:145" s="55" customFormat="1">
      <c r="A6" s="56" t="s">
        <v>95</v>
      </c>
      <c r="B6" s="61">
        <f t="shared" ref="B6:X6" si="1">B7</f>
        <v>2023</v>
      </c>
      <c r="C6" s="61">
        <f t="shared" si="1"/>
        <v>324493</v>
      </c>
      <c r="D6" s="61">
        <f t="shared" si="1"/>
        <v>47</v>
      </c>
      <c r="E6" s="61">
        <f t="shared" si="1"/>
        <v>17</v>
      </c>
      <c r="F6" s="61">
        <f t="shared" si="1"/>
        <v>5</v>
      </c>
      <c r="G6" s="61">
        <f t="shared" si="1"/>
        <v>0</v>
      </c>
      <c r="H6" s="61" t="str">
        <f t="shared" si="1"/>
        <v>島根県　邑南町</v>
      </c>
      <c r="I6" s="61" t="str">
        <f t="shared" si="1"/>
        <v>法非適用</v>
      </c>
      <c r="J6" s="61" t="str">
        <f t="shared" si="1"/>
        <v>下水道事業</v>
      </c>
      <c r="K6" s="61" t="str">
        <f t="shared" si="1"/>
        <v>農業集落排水</v>
      </c>
      <c r="L6" s="61" t="str">
        <f t="shared" si="1"/>
        <v>F1</v>
      </c>
      <c r="M6" s="61" t="str">
        <f t="shared" si="1"/>
        <v>非設置</v>
      </c>
      <c r="N6" s="69" t="str">
        <f t="shared" si="1"/>
        <v>-</v>
      </c>
      <c r="O6" s="69" t="str">
        <f t="shared" si="1"/>
        <v>該当数値なし</v>
      </c>
      <c r="P6" s="69">
        <f t="shared" si="1"/>
        <v>39.590000000000003</v>
      </c>
      <c r="Q6" s="69">
        <f t="shared" si="1"/>
        <v>100</v>
      </c>
      <c r="R6" s="69">
        <f t="shared" si="1"/>
        <v>3300</v>
      </c>
      <c r="S6" s="69">
        <f t="shared" si="1"/>
        <v>9734</v>
      </c>
      <c r="T6" s="69">
        <f t="shared" si="1"/>
        <v>419.29</v>
      </c>
      <c r="U6" s="69">
        <f t="shared" si="1"/>
        <v>23.22</v>
      </c>
      <c r="V6" s="69">
        <f t="shared" si="1"/>
        <v>3807</v>
      </c>
      <c r="W6" s="69">
        <f t="shared" si="1"/>
        <v>2.33</v>
      </c>
      <c r="X6" s="69">
        <f t="shared" si="1"/>
        <v>1633.91</v>
      </c>
      <c r="Y6" s="77">
        <f t="shared" ref="Y6:AH6" si="2">IF(Y7="",NA(),Y7)</f>
        <v>87.06</v>
      </c>
      <c r="Z6" s="77">
        <f t="shared" si="2"/>
        <v>87.47</v>
      </c>
      <c r="AA6" s="77">
        <f t="shared" si="2"/>
        <v>84.31</v>
      </c>
      <c r="AB6" s="77">
        <f t="shared" si="2"/>
        <v>88.99</v>
      </c>
      <c r="AC6" s="77">
        <f t="shared" si="2"/>
        <v>104.54</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69">
        <f t="shared" si="5"/>
        <v>0</v>
      </c>
      <c r="BJ6" s="69">
        <f t="shared" si="5"/>
        <v>0</v>
      </c>
      <c r="BK6" s="77">
        <f t="shared" si="5"/>
        <v>826.83</v>
      </c>
      <c r="BL6" s="77">
        <f t="shared" si="5"/>
        <v>867.83</v>
      </c>
      <c r="BM6" s="77">
        <f t="shared" si="5"/>
        <v>791.76</v>
      </c>
      <c r="BN6" s="77">
        <f t="shared" si="5"/>
        <v>718.49</v>
      </c>
      <c r="BO6" s="77">
        <f t="shared" si="5"/>
        <v>743.31</v>
      </c>
      <c r="BP6" s="69" t="str">
        <f>IF(BP7="","",IF(BP7="-","【-】","【"&amp;SUBSTITUTE(TEXT(BP7,"#,##0.00"),"-","△")&amp;"】"))</f>
        <v>【785.10】</v>
      </c>
      <c r="BQ6" s="77">
        <f t="shared" ref="BQ6:BZ6" si="6">IF(BQ7="",NA(),BQ7)</f>
        <v>93.87</v>
      </c>
      <c r="BR6" s="77">
        <f t="shared" si="6"/>
        <v>95.87</v>
      </c>
      <c r="BS6" s="77">
        <f t="shared" si="6"/>
        <v>94.63</v>
      </c>
      <c r="BT6" s="77">
        <f t="shared" si="6"/>
        <v>87.49</v>
      </c>
      <c r="BU6" s="77">
        <f t="shared" si="6"/>
        <v>90.66</v>
      </c>
      <c r="BV6" s="77">
        <f t="shared" si="6"/>
        <v>57.31</v>
      </c>
      <c r="BW6" s="77">
        <f t="shared" si="6"/>
        <v>57.08</v>
      </c>
      <c r="BX6" s="77">
        <f t="shared" si="6"/>
        <v>56.26</v>
      </c>
      <c r="BY6" s="77">
        <f t="shared" si="6"/>
        <v>61.82</v>
      </c>
      <c r="BZ6" s="77">
        <f t="shared" si="6"/>
        <v>61.15</v>
      </c>
      <c r="CA6" s="69" t="str">
        <f>IF(CA7="","",IF(CA7="-","【-】","【"&amp;SUBSTITUTE(TEXT(CA7,"#,##0.00"),"-","△")&amp;"】"))</f>
        <v>【56.93】</v>
      </c>
      <c r="CB6" s="77">
        <f t="shared" ref="CB6:CK6" si="7">IF(CB7="",NA(),CB7)</f>
        <v>198.84</v>
      </c>
      <c r="CC6" s="77">
        <f t="shared" si="7"/>
        <v>186.84</v>
      </c>
      <c r="CD6" s="77">
        <f t="shared" si="7"/>
        <v>194.06</v>
      </c>
      <c r="CE6" s="77">
        <f t="shared" si="7"/>
        <v>218.55</v>
      </c>
      <c r="CF6" s="77">
        <f t="shared" si="7"/>
        <v>192.59</v>
      </c>
      <c r="CG6" s="77">
        <f t="shared" si="7"/>
        <v>273.52</v>
      </c>
      <c r="CH6" s="77">
        <f t="shared" si="7"/>
        <v>274.99</v>
      </c>
      <c r="CI6" s="77">
        <f t="shared" si="7"/>
        <v>282.08999999999997</v>
      </c>
      <c r="CJ6" s="77">
        <f t="shared" si="7"/>
        <v>246.9</v>
      </c>
      <c r="CK6" s="77">
        <f t="shared" si="7"/>
        <v>250.43</v>
      </c>
      <c r="CL6" s="69" t="str">
        <f>IF(CL7="","",IF(CL7="-","【-】","【"&amp;SUBSTITUTE(TEXT(CL7,"#,##0.00"),"-","△")&amp;"】"))</f>
        <v>【271.15】</v>
      </c>
      <c r="CM6" s="77">
        <f t="shared" ref="CM6:CV6" si="8">IF(CM7="",NA(),CM7)</f>
        <v>52.89</v>
      </c>
      <c r="CN6" s="77">
        <f t="shared" si="8"/>
        <v>55.49</v>
      </c>
      <c r="CO6" s="77">
        <f t="shared" si="8"/>
        <v>54.3</v>
      </c>
      <c r="CP6" s="77">
        <f t="shared" si="8"/>
        <v>51.74</v>
      </c>
      <c r="CQ6" s="77">
        <f t="shared" si="8"/>
        <v>51.65</v>
      </c>
      <c r="CR6" s="77">
        <f t="shared" si="8"/>
        <v>50.14</v>
      </c>
      <c r="CS6" s="77">
        <f t="shared" si="8"/>
        <v>54.83</v>
      </c>
      <c r="CT6" s="77">
        <f t="shared" si="8"/>
        <v>66.53</v>
      </c>
      <c r="CU6" s="77">
        <f t="shared" si="8"/>
        <v>52.9</v>
      </c>
      <c r="CV6" s="77">
        <f t="shared" si="8"/>
        <v>52.63</v>
      </c>
      <c r="CW6" s="69" t="str">
        <f>IF(CW7="","",IF(CW7="-","【-】","【"&amp;SUBSTITUTE(TEXT(CW7,"#,##0.00"),"-","△")&amp;"】"))</f>
        <v>【49.87】</v>
      </c>
      <c r="CX6" s="77">
        <f t="shared" ref="CX6:DG6" si="9">IF(CX7="",NA(),CX7)</f>
        <v>93.11</v>
      </c>
      <c r="CY6" s="77">
        <f t="shared" si="9"/>
        <v>93.93</v>
      </c>
      <c r="CZ6" s="77">
        <f t="shared" si="9"/>
        <v>94.09</v>
      </c>
      <c r="DA6" s="77">
        <f t="shared" si="9"/>
        <v>94.91</v>
      </c>
      <c r="DB6" s="77">
        <f t="shared" si="9"/>
        <v>95.11</v>
      </c>
      <c r="DC6" s="77">
        <f t="shared" si="9"/>
        <v>84.98</v>
      </c>
      <c r="DD6" s="77">
        <f t="shared" si="9"/>
        <v>84.7</v>
      </c>
      <c r="DE6" s="77">
        <f t="shared" si="9"/>
        <v>84.67</v>
      </c>
      <c r="DF6" s="77">
        <f t="shared" si="9"/>
        <v>90.3</v>
      </c>
      <c r="DG6" s="77">
        <f t="shared" si="9"/>
        <v>90.32</v>
      </c>
      <c r="DH6" s="69" t="str">
        <f>IF(DH7="","",IF(DH7="-","【-】","【"&amp;SUBSTITUTE(TEXT(DH7,"#,##0.00"),"-","△")&amp;"】"))</f>
        <v>【87.54】</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69">
        <f t="shared" si="12"/>
        <v>0</v>
      </c>
      <c r="EG6" s="69">
        <f t="shared" si="12"/>
        <v>0</v>
      </c>
      <c r="EH6" s="69">
        <f t="shared" si="12"/>
        <v>0</v>
      </c>
      <c r="EI6" s="69">
        <f t="shared" si="12"/>
        <v>0</v>
      </c>
      <c r="EJ6" s="77">
        <f t="shared" si="12"/>
        <v>2.e-002</v>
      </c>
      <c r="EK6" s="77">
        <f t="shared" si="12"/>
        <v>0.25</v>
      </c>
      <c r="EL6" s="77">
        <f t="shared" si="12"/>
        <v>5.e-002</v>
      </c>
      <c r="EM6" s="77">
        <f t="shared" si="12"/>
        <v>1.e-002</v>
      </c>
      <c r="EN6" s="77">
        <f t="shared" si="12"/>
        <v>2.e-002</v>
      </c>
      <c r="EO6" s="69" t="str">
        <f>IF(EO7="","",IF(EO7="-","【-】","【"&amp;SUBSTITUTE(TEXT(EO7,"#,##0.00"),"-","△")&amp;"】"))</f>
        <v>【0.02】</v>
      </c>
    </row>
    <row r="7" spans="1:145" s="55" customFormat="1">
      <c r="A7" s="56"/>
      <c r="B7" s="62">
        <v>2023</v>
      </c>
      <c r="C7" s="62">
        <v>324493</v>
      </c>
      <c r="D7" s="62">
        <v>47</v>
      </c>
      <c r="E7" s="62">
        <v>17</v>
      </c>
      <c r="F7" s="62">
        <v>5</v>
      </c>
      <c r="G7" s="62">
        <v>0</v>
      </c>
      <c r="H7" s="62" t="s">
        <v>96</v>
      </c>
      <c r="I7" s="62" t="s">
        <v>97</v>
      </c>
      <c r="J7" s="62" t="s">
        <v>98</v>
      </c>
      <c r="K7" s="62" t="s">
        <v>99</v>
      </c>
      <c r="L7" s="62" t="s">
        <v>100</v>
      </c>
      <c r="M7" s="62" t="s">
        <v>101</v>
      </c>
      <c r="N7" s="70" t="s">
        <v>39</v>
      </c>
      <c r="O7" s="70" t="s">
        <v>102</v>
      </c>
      <c r="P7" s="70">
        <v>39.590000000000003</v>
      </c>
      <c r="Q7" s="70">
        <v>100</v>
      </c>
      <c r="R7" s="70">
        <v>3300</v>
      </c>
      <c r="S7" s="70">
        <v>9734</v>
      </c>
      <c r="T7" s="70">
        <v>419.29</v>
      </c>
      <c r="U7" s="70">
        <v>23.22</v>
      </c>
      <c r="V7" s="70">
        <v>3807</v>
      </c>
      <c r="W7" s="70">
        <v>2.33</v>
      </c>
      <c r="X7" s="70">
        <v>1633.91</v>
      </c>
      <c r="Y7" s="70">
        <v>87.06</v>
      </c>
      <c r="Z7" s="70">
        <v>87.47</v>
      </c>
      <c r="AA7" s="70">
        <v>84.31</v>
      </c>
      <c r="AB7" s="70">
        <v>88.99</v>
      </c>
      <c r="AC7" s="70">
        <v>104.54</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0</v>
      </c>
      <c r="BJ7" s="70">
        <v>0</v>
      </c>
      <c r="BK7" s="70">
        <v>826.83</v>
      </c>
      <c r="BL7" s="70">
        <v>867.83</v>
      </c>
      <c r="BM7" s="70">
        <v>791.76</v>
      </c>
      <c r="BN7" s="70">
        <v>718.49</v>
      </c>
      <c r="BO7" s="70">
        <v>743.31</v>
      </c>
      <c r="BP7" s="70">
        <v>785.1</v>
      </c>
      <c r="BQ7" s="70">
        <v>93.87</v>
      </c>
      <c r="BR7" s="70">
        <v>95.87</v>
      </c>
      <c r="BS7" s="70">
        <v>94.63</v>
      </c>
      <c r="BT7" s="70">
        <v>87.49</v>
      </c>
      <c r="BU7" s="70">
        <v>90.66</v>
      </c>
      <c r="BV7" s="70">
        <v>57.31</v>
      </c>
      <c r="BW7" s="70">
        <v>57.08</v>
      </c>
      <c r="BX7" s="70">
        <v>56.26</v>
      </c>
      <c r="BY7" s="70">
        <v>61.82</v>
      </c>
      <c r="BZ7" s="70">
        <v>61.15</v>
      </c>
      <c r="CA7" s="70">
        <v>56.93</v>
      </c>
      <c r="CB7" s="70">
        <v>198.84</v>
      </c>
      <c r="CC7" s="70">
        <v>186.84</v>
      </c>
      <c r="CD7" s="70">
        <v>194.06</v>
      </c>
      <c r="CE7" s="70">
        <v>218.55</v>
      </c>
      <c r="CF7" s="70">
        <v>192.59</v>
      </c>
      <c r="CG7" s="70">
        <v>273.52</v>
      </c>
      <c r="CH7" s="70">
        <v>274.99</v>
      </c>
      <c r="CI7" s="70">
        <v>282.08999999999997</v>
      </c>
      <c r="CJ7" s="70">
        <v>246.9</v>
      </c>
      <c r="CK7" s="70">
        <v>250.43</v>
      </c>
      <c r="CL7" s="70">
        <v>271.14999999999998</v>
      </c>
      <c r="CM7" s="70">
        <v>52.89</v>
      </c>
      <c r="CN7" s="70">
        <v>55.49</v>
      </c>
      <c r="CO7" s="70">
        <v>54.3</v>
      </c>
      <c r="CP7" s="70">
        <v>51.74</v>
      </c>
      <c r="CQ7" s="70">
        <v>51.65</v>
      </c>
      <c r="CR7" s="70">
        <v>50.14</v>
      </c>
      <c r="CS7" s="70">
        <v>54.83</v>
      </c>
      <c r="CT7" s="70">
        <v>66.53</v>
      </c>
      <c r="CU7" s="70">
        <v>52.9</v>
      </c>
      <c r="CV7" s="70">
        <v>52.63</v>
      </c>
      <c r="CW7" s="70">
        <v>49.87</v>
      </c>
      <c r="CX7" s="70">
        <v>93.11</v>
      </c>
      <c r="CY7" s="70">
        <v>93.93</v>
      </c>
      <c r="CZ7" s="70">
        <v>94.09</v>
      </c>
      <c r="DA7" s="70">
        <v>94.91</v>
      </c>
      <c r="DB7" s="70">
        <v>95.11</v>
      </c>
      <c r="DC7" s="70">
        <v>84.98</v>
      </c>
      <c r="DD7" s="70">
        <v>84.7</v>
      </c>
      <c r="DE7" s="70">
        <v>84.67</v>
      </c>
      <c r="DF7" s="70">
        <v>90.3</v>
      </c>
      <c r="DG7" s="70">
        <v>90.32</v>
      </c>
      <c r="DH7" s="70">
        <v>87.54</v>
      </c>
      <c r="DI7" s="70"/>
      <c r="DJ7" s="70"/>
      <c r="DK7" s="70"/>
      <c r="DL7" s="70"/>
      <c r="DM7" s="70"/>
      <c r="DN7" s="70"/>
      <c r="DO7" s="70"/>
      <c r="DP7" s="70"/>
      <c r="DQ7" s="70"/>
      <c r="DR7" s="70"/>
      <c r="DS7" s="70"/>
      <c r="DT7" s="70"/>
      <c r="DU7" s="70"/>
      <c r="DV7" s="70"/>
      <c r="DW7" s="70"/>
      <c r="DX7" s="70"/>
      <c r="DY7" s="70"/>
      <c r="DZ7" s="70"/>
      <c r="EA7" s="70"/>
      <c r="EB7" s="70"/>
      <c r="EC7" s="70"/>
      <c r="ED7" s="70"/>
      <c r="EE7" s="70">
        <v>0</v>
      </c>
      <c r="EF7" s="70">
        <v>0</v>
      </c>
      <c r="EG7" s="70">
        <v>0</v>
      </c>
      <c r="EH7" s="70">
        <v>0</v>
      </c>
      <c r="EI7" s="70">
        <v>0</v>
      </c>
      <c r="EJ7" s="70">
        <v>2.e-002</v>
      </c>
      <c r="EK7" s="70">
        <v>0.25</v>
      </c>
      <c r="EL7" s="70">
        <v>5.e-002</v>
      </c>
      <c r="EM7" s="70">
        <v>1.e-002</v>
      </c>
      <c r="EN7" s="70">
        <v>2.e-002</v>
      </c>
      <c r="EO7" s="70">
        <v>2.e-002</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漆谷 健太</cp:lastModifiedBy>
  <dcterms:created xsi:type="dcterms:W3CDTF">2025-01-24T07:35:47Z</dcterms:created>
  <dcterms:modified xsi:type="dcterms:W3CDTF">2025-01-30T05:50:02Z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2025-01-30T05:50:02Z</vt:filetime>
  </property>
</Properties>
</file>