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J9+pELG5Yy239VWlzAed1vCa7zrLhxGxZ9qvIzclLujOi3ZaHDz/0Gsns1LnDnTAwqHdgiPdQPELGj8p9Yr5w==" workbookSaltValue="Jm3i9yVGotHF9HGZnElp1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<sst xmlns="http://schemas.openxmlformats.org/spreadsheetml/2006/main" xmlns:r="http://schemas.openxmlformats.org/officeDocument/2006/relationships" count="116" uniqueCount="116">
  <si>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</si>
  <si>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</si>
  <si>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</si>
  <si>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</si>
  <si>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</si>
  <si>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</si>
  <si>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</si>
  <si>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</si>
  <si>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</si>
  <si>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</si>
  <si>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</si>
  <si>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</si>
  <si>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</si>
  <si>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</si>
  <si>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</si>
  <si>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</si>
  <si>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</si>
  <si>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</si>
  <si>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</si>
  <si>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</si>
  <si>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</si>
  <si>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</si>
  <si>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</si>
  <si>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</si>
  <si>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</si>
  <si>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</si>
  <si>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</si>
  <si>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</si>
  <si>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</si>
  <si>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</si>
  <si>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</si>
  <si>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</si>
  <si>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</si>
  <si>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</si>
  <si>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</si>
  <si>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</si>
  <si>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</si>
  <si>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</si>
  <si>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</si>
  <si>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</si>
  <si>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</si>
  <si>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</si>
  <si>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</si>
  <si>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</si>
  <si>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</si>
  <si>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</si>
  <si>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</si>
  <si>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</si>
  <si>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</si>
  <si>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</si>
  <si>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</si>
  <si>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</si>
  <si>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</si>
  <si>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</si>
  <si>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</si>
  <si>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</si>
  <si>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</si>
  <si>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</si>
  <si>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</si>
  <si>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</si>
  <si>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</si>
  <si>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</si>
  <si>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</si>
  <si>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</si>
  <si>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</si>
  <si>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</si>
  <si>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</si>
  <si>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</si>
  <si>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</si>
  <si>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</si>
  <si>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</si>
  <si>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</si>
  <si>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</si>
  <si>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</si>
  <si>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</si>
  <si>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</si>
  <si>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</si>
  <si>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</si>
  <si>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</si>
  <si>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</si>
  <si>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</si>
  <si>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</si>
  <si>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</si>
  <si>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</si>
  <si>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</si>
  <si>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</si>
  <si>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</si>
  <si>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</si>
  <si>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</si>
  <si>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</si>
  <si>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</si>
  <si>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</si>
  <si>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</si>
  <si>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</si>
  <si>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</si>
  <si>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</si>
  <si>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</si>
  <si>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島根県　邑南町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</si>
  <si>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</si>
  <si>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</si>
  <si>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</si>
  <si>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</si>
  <si>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</si>
  <si>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</si>
  <si>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</si>
  <si>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</si>
  <si>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</si>
  <si>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</si>
  <si>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</si>
  <si>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</si>
  <si>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</si>
  <si>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</si>
  <si>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</si>
  <si>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平成11年の供用開始から25年を経過。
　今後修繕費が増大する傾向にあることから、耐用年数を超えた設備等の維持、改築更新について、下水道ストックマネジメント計画を策定し、更新需要に応じた施設の改築更新を計画的に実施している。
　管渠については、供用開始20年を目安に長寿命化の点検調査を行うことで、健全度調査結果と緊急度に基づいた箇所について計画的改築を行うなど、更新時期を迎える施設のライフサイクルコストの低減化に取り組む必要がある。</t>
  </si>
  <si>
    <t>　本町の特定環境保全公共下水道事業は維持管理費が主体である。水洗化率の向上のため接続勧奨を行うなど収入の安定的確保を図るほか、施設の老朽化に伴う維持管理費及び改築更新費の増加が考えられるため、下水道ストックマネジメント計画により効率的な維持管理、機器更新を行っていく必要がある。
　また、安定した事業経営を維持するため、下水道使用料金体系の検討をする必要がある。</t>
  </si>
  <si>
    <r>
      <t>　本町の特定環境保全公共下水道事業は、拡張事業を令和3年度に完了した。
　水洗化率は、令和5年度末で約9割と</t>
    </r>
    <r>
      <rPr>
        <sz val="11"/>
        <color theme="1"/>
        <rFont val="ＭＳ ゴシック"/>
      </rPr>
      <t>、類似団体と比較して高い値となっているが、経営改善のため引き続き接続促進を進め有収水量の増加につなげていく必要がある。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なお経費回収率について、上昇傾向であるが、老朽化による施設の更新需要が増大するため、効率性の向上が求められる。
　今後は少子高齢化や自然減等による人口減少により下水道使用料が減少に転じることも予想されるため、収益の安定的確保が課題である。</t>
    </r>
    <rPh sb="50" eb="51">
      <t>ヤク</t>
    </rPh>
    <rPh sb="52" eb="53">
      <t>ワリ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</si>
</sst>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4.28</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31.69</c:v>
                </c:pt>
                <c:pt idx="1">
                  <c:v>32.58</c:v>
                </c:pt>
                <c:pt idx="2">
                  <c:v>32.42</c:v>
                </c:pt>
                <c:pt idx="3">
                  <c:v>32.08</c:v>
                </c:pt>
                <c:pt idx="4">
                  <c:v>32.729999999999997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90.47</c:v>
                </c:pt>
                <c:pt idx="1">
                  <c:v>90.75</c:v>
                </c:pt>
                <c:pt idx="2">
                  <c:v>90.87</c:v>
                </c:pt>
                <c:pt idx="3">
                  <c:v>91.37</c:v>
                </c:pt>
                <c:pt idx="4">
                  <c:v>90.81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86.3</c:v>
                </c:pt>
                <c:pt idx="1">
                  <c:v>87.82</c:v>
                </c:pt>
                <c:pt idx="2">
                  <c:v>89.14</c:v>
                </c:pt>
                <c:pt idx="3">
                  <c:v>91.15</c:v>
                </c:pt>
                <c:pt idx="4">
                  <c:v>100.33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79.790000000000006</c:v>
                </c:pt>
                <c:pt idx="1">
                  <c:v>78.290000000000006</c:v>
                </c:pt>
                <c:pt idx="2">
                  <c:v>72.03</c:v>
                </c:pt>
                <c:pt idx="3">
                  <c:v>78.25</c:v>
                </c:pt>
                <c:pt idx="4">
                  <c:v>75.69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231.42</c:v>
                </c:pt>
                <c:pt idx="1">
                  <c:v>231</c:v>
                </c:pt>
                <c:pt idx="2">
                  <c:v>251.81</c:v>
                </c:pt>
                <c:pt idx="3">
                  <c:v>238.3</c:v>
                </c:pt>
                <c:pt idx="4">
                  <c:v>225.1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Q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9734</v>
      </c>
      <c r="AM8" s="21"/>
      <c r="AN8" s="21"/>
      <c r="AO8" s="21"/>
      <c r="AP8" s="21"/>
      <c r="AQ8" s="21"/>
      <c r="AR8" s="21"/>
      <c r="AS8" s="21"/>
      <c r="AT8" s="7">
        <f>データ!T6</f>
        <v>419.29</v>
      </c>
      <c r="AU8" s="7"/>
      <c r="AV8" s="7"/>
      <c r="AW8" s="7"/>
      <c r="AX8" s="7"/>
      <c r="AY8" s="7"/>
      <c r="AZ8" s="7"/>
      <c r="BA8" s="7"/>
      <c r="BB8" s="7">
        <f>データ!U6</f>
        <v>23.22</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27.04</v>
      </c>
      <c r="Q10" s="7"/>
      <c r="R10" s="7"/>
      <c r="S10" s="7"/>
      <c r="T10" s="7"/>
      <c r="U10" s="7"/>
      <c r="V10" s="7"/>
      <c r="W10" s="7">
        <f>データ!Q6</f>
        <v>87.25</v>
      </c>
      <c r="X10" s="7"/>
      <c r="Y10" s="7"/>
      <c r="Z10" s="7"/>
      <c r="AA10" s="7"/>
      <c r="AB10" s="7"/>
      <c r="AC10" s="7"/>
      <c r="AD10" s="21">
        <f>データ!R6</f>
        <v>3300</v>
      </c>
      <c r="AE10" s="21"/>
      <c r="AF10" s="21"/>
      <c r="AG10" s="21"/>
      <c r="AH10" s="21"/>
      <c r="AI10" s="21"/>
      <c r="AJ10" s="21"/>
      <c r="AK10" s="2"/>
      <c r="AL10" s="21">
        <f>データ!V6</f>
        <v>2600</v>
      </c>
      <c r="AM10" s="21"/>
      <c r="AN10" s="21"/>
      <c r="AO10" s="21"/>
      <c r="AP10" s="21"/>
      <c r="AQ10" s="21"/>
      <c r="AR10" s="21"/>
      <c r="AS10" s="21"/>
      <c r="AT10" s="7">
        <f>データ!W6</f>
        <v>2.1</v>
      </c>
      <c r="AU10" s="7"/>
      <c r="AV10" s="7"/>
      <c r="AW10" s="7"/>
      <c r="AX10" s="7"/>
      <c r="AY10" s="7"/>
      <c r="AZ10" s="7"/>
      <c r="BA10" s="7"/>
      <c r="BB10" s="7">
        <f>データ!X6</f>
        <v>1238.0999999999999</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14</v>
      </c>
      <c r="J85" s="12" t="s">
        <v>50</v>
      </c>
      <c r="K85" s="12" t="s">
        <v>51</v>
      </c>
      <c r="L85" s="12" t="s">
        <v>1</v>
      </c>
      <c r="M85" s="12" t="s">
        <v>36</v>
      </c>
      <c r="N85" s="12" t="s">
        <v>52</v>
      </c>
      <c r="O85" s="12" t="s">
        <v>53</v>
      </c>
    </row>
    <row r="86" spans="1:78" hidden="1">
      <c r="B86" s="12"/>
      <c r="C86" s="12"/>
      <c r="D86" s="12"/>
      <c r="E86" s="12" t="str">
        <f>データ!AI6</f>
        <v/>
      </c>
      <c r="F86" s="12" t="s">
        <v>40</v>
      </c>
      <c r="G86" s="12" t="s">
        <v>40</v>
      </c>
      <c r="H86" s="12" t="str">
        <f>データ!BP6</f>
        <v>【1,156.82】</v>
      </c>
      <c r="I86" s="12" t="str">
        <f>データ!CA6</f>
        <v>【75.33】</v>
      </c>
      <c r="J86" s="12" t="str">
        <f>データ!CL6</f>
        <v>【215.73】</v>
      </c>
      <c r="K86" s="12" t="str">
        <f>データ!CW6</f>
        <v>【43.28】</v>
      </c>
      <c r="L86" s="12" t="str">
        <f>データ!DH6</f>
        <v>【86.21】</v>
      </c>
      <c r="M86" s="12" t="s">
        <v>40</v>
      </c>
      <c r="N86" s="12" t="s">
        <v>40</v>
      </c>
      <c r="O86" s="12" t="str">
        <f>データ!EO6</f>
        <v>【0.11】</v>
      </c>
    </row>
  </sheetData>
  <sheetProtection algorithmName="SHA-512" hashValue="2nW1qapGZGe1Q3W9ojf8q6jtQGXVkPtlOQ2svujhR++s+n2IYWcvpvePocDSPVTrCD4Rw7IkKwkyoQV/IBBeJw==" saltValue="/eTtihqR9DDw7pR1ENEHD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0</v>
      </c>
      <c r="C3" s="58" t="s">
        <v>59</v>
      </c>
      <c r="D3" s="58" t="s">
        <v>60</v>
      </c>
      <c r="E3" s="58" t="s">
        <v>7</v>
      </c>
      <c r="F3" s="58" t="s">
        <v>6</v>
      </c>
      <c r="G3" s="58" t="s">
        <v>26</v>
      </c>
      <c r="H3" s="64" t="s">
        <v>56</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28</v>
      </c>
      <c r="Z4" s="76"/>
      <c r="AA4" s="76"/>
      <c r="AB4" s="76"/>
      <c r="AC4" s="76"/>
      <c r="AD4" s="76"/>
      <c r="AE4" s="76"/>
      <c r="AF4" s="76"/>
      <c r="AG4" s="76"/>
      <c r="AH4" s="76"/>
      <c r="AI4" s="76"/>
      <c r="AJ4" s="76" t="s">
        <v>47</v>
      </c>
      <c r="AK4" s="76"/>
      <c r="AL4" s="76"/>
      <c r="AM4" s="76"/>
      <c r="AN4" s="76"/>
      <c r="AO4" s="76"/>
      <c r="AP4" s="76"/>
      <c r="AQ4" s="76"/>
      <c r="AR4" s="76"/>
      <c r="AS4" s="76"/>
      <c r="AT4" s="76"/>
      <c r="AU4" s="76" t="s">
        <v>31</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65</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45</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5" s="55" customFormat="1">
      <c r="A6" s="56" t="s">
        <v>96</v>
      </c>
      <c r="B6" s="61">
        <f t="shared" ref="B6:X6" si="1">B7</f>
        <v>2023</v>
      </c>
      <c r="C6" s="61">
        <f t="shared" si="1"/>
        <v>324493</v>
      </c>
      <c r="D6" s="61">
        <f t="shared" si="1"/>
        <v>47</v>
      </c>
      <c r="E6" s="61">
        <f t="shared" si="1"/>
        <v>17</v>
      </c>
      <c r="F6" s="61">
        <f t="shared" si="1"/>
        <v>4</v>
      </c>
      <c r="G6" s="61">
        <f t="shared" si="1"/>
        <v>0</v>
      </c>
      <c r="H6" s="61" t="str">
        <f t="shared" si="1"/>
        <v>島根県　邑南町</v>
      </c>
      <c r="I6" s="61" t="str">
        <f t="shared" si="1"/>
        <v>法非適用</v>
      </c>
      <c r="J6" s="61" t="str">
        <f t="shared" si="1"/>
        <v>下水道事業</v>
      </c>
      <c r="K6" s="61" t="str">
        <f t="shared" si="1"/>
        <v>特定環境保全公共下水道</v>
      </c>
      <c r="L6" s="61" t="str">
        <f t="shared" si="1"/>
        <v>D2</v>
      </c>
      <c r="M6" s="61" t="str">
        <f t="shared" si="1"/>
        <v>非設置</v>
      </c>
      <c r="N6" s="69" t="str">
        <f t="shared" si="1"/>
        <v>-</v>
      </c>
      <c r="O6" s="69" t="str">
        <f t="shared" si="1"/>
        <v>該当数値なし</v>
      </c>
      <c r="P6" s="69">
        <f t="shared" si="1"/>
        <v>27.04</v>
      </c>
      <c r="Q6" s="69">
        <f t="shared" si="1"/>
        <v>87.25</v>
      </c>
      <c r="R6" s="69">
        <f t="shared" si="1"/>
        <v>3300</v>
      </c>
      <c r="S6" s="69">
        <f t="shared" si="1"/>
        <v>9734</v>
      </c>
      <c r="T6" s="69">
        <f t="shared" si="1"/>
        <v>419.29</v>
      </c>
      <c r="U6" s="69">
        <f t="shared" si="1"/>
        <v>23.22</v>
      </c>
      <c r="V6" s="69">
        <f t="shared" si="1"/>
        <v>2600</v>
      </c>
      <c r="W6" s="69">
        <f t="shared" si="1"/>
        <v>2.1</v>
      </c>
      <c r="X6" s="69">
        <f t="shared" si="1"/>
        <v>1238.0999999999999</v>
      </c>
      <c r="Y6" s="77">
        <f t="shared" ref="Y6:AH6" si="2">IF(Y7="",NA(),Y7)</f>
        <v>86.3</v>
      </c>
      <c r="Z6" s="77">
        <f t="shared" si="2"/>
        <v>87.82</v>
      </c>
      <c r="AA6" s="77">
        <f t="shared" si="2"/>
        <v>89.14</v>
      </c>
      <c r="AB6" s="77">
        <f t="shared" si="2"/>
        <v>91.15</v>
      </c>
      <c r="AC6" s="77">
        <f t="shared" si="2"/>
        <v>100.33</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79.790000000000006</v>
      </c>
      <c r="BR6" s="77">
        <f t="shared" si="6"/>
        <v>78.290000000000006</v>
      </c>
      <c r="BS6" s="77">
        <f t="shared" si="6"/>
        <v>72.03</v>
      </c>
      <c r="BT6" s="77">
        <f t="shared" si="6"/>
        <v>78.25</v>
      </c>
      <c r="BU6" s="77">
        <f t="shared" si="6"/>
        <v>75.69</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231.42</v>
      </c>
      <c r="CC6" s="77">
        <f t="shared" si="7"/>
        <v>231</v>
      </c>
      <c r="CD6" s="77">
        <f t="shared" si="7"/>
        <v>251.81</v>
      </c>
      <c r="CE6" s="77">
        <f t="shared" si="7"/>
        <v>238.3</v>
      </c>
      <c r="CF6" s="77">
        <f t="shared" si="7"/>
        <v>225.1</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31.69</v>
      </c>
      <c r="CN6" s="77">
        <f t="shared" si="8"/>
        <v>32.58</v>
      </c>
      <c r="CO6" s="77">
        <f t="shared" si="8"/>
        <v>32.42</v>
      </c>
      <c r="CP6" s="77">
        <f t="shared" si="8"/>
        <v>32.08</v>
      </c>
      <c r="CQ6" s="77">
        <f t="shared" si="8"/>
        <v>32.729999999999997</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90.47</v>
      </c>
      <c r="CY6" s="77">
        <f t="shared" si="9"/>
        <v>90.75</v>
      </c>
      <c r="CZ6" s="77">
        <f t="shared" si="9"/>
        <v>90.87</v>
      </c>
      <c r="DA6" s="77">
        <f t="shared" si="9"/>
        <v>91.37</v>
      </c>
      <c r="DB6" s="77">
        <f t="shared" si="9"/>
        <v>90.81</v>
      </c>
      <c r="DC6" s="77">
        <f t="shared" si="9"/>
        <v>83.75</v>
      </c>
      <c r="DD6" s="77">
        <f t="shared" si="9"/>
        <v>84.19</v>
      </c>
      <c r="DE6" s="77">
        <f t="shared" si="9"/>
        <v>84.34</v>
      </c>
      <c r="DF6" s="77">
        <f t="shared" si="9"/>
        <v>84.34</v>
      </c>
      <c r="DG6" s="77">
        <f t="shared" si="9"/>
        <v>84.73</v>
      </c>
      <c r="DH6" s="69" t="str">
        <f>IF(DH7="","",IF(DH7="-","【-】","【"&amp;SUBSTITUTE(TEXT(DH7,"#,##0.00"),"-","△")&amp;"】"))</f>
        <v>【86.21】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77">
        <f t="shared" si="12"/>
        <v>4.28</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5" s="55" customFormat="1">
      <c r="A7" s="56"/>
      <c r="B7" s="62">
        <v>2023</v>
      </c>
      <c r="C7" s="62">
        <v>324493</v>
      </c>
      <c r="D7" s="62">
        <v>47</v>
      </c>
      <c r="E7" s="62">
        <v>17</v>
      </c>
      <c r="F7" s="62">
        <v>4</v>
      </c>
      <c r="G7" s="62">
        <v>0</v>
      </c>
      <c r="H7" s="62" t="s">
        <v>97</v>
      </c>
      <c r="I7" s="62" t="s">
        <v>98</v>
      </c>
      <c r="J7" s="62" t="s">
        <v>99</v>
      </c>
      <c r="K7" s="62" t="s">
        <v>16</v>
      </c>
      <c r="L7" s="62" t="s">
        <v>100</v>
      </c>
      <c r="M7" s="62" t="s">
        <v>101</v>
      </c>
      <c r="N7" s="70" t="s">
        <v>40</v>
      </c>
      <c r="O7" s="70" t="s">
        <v>102</v>
      </c>
      <c r="P7" s="70">
        <v>27.04</v>
      </c>
      <c r="Q7" s="70">
        <v>87.25</v>
      </c>
      <c r="R7" s="70">
        <v>3300</v>
      </c>
      <c r="S7" s="70">
        <v>9734</v>
      </c>
      <c r="T7" s="70">
        <v>419.29</v>
      </c>
      <c r="U7" s="70">
        <v>23.22</v>
      </c>
      <c r="V7" s="70">
        <v>2600</v>
      </c>
      <c r="W7" s="70">
        <v>2.1</v>
      </c>
      <c r="X7" s="70">
        <v>1238.0999999999999</v>
      </c>
      <c r="Y7" s="70">
        <v>86.3</v>
      </c>
      <c r="Z7" s="70">
        <v>87.82</v>
      </c>
      <c r="AA7" s="70">
        <v>89.14</v>
      </c>
      <c r="AB7" s="70">
        <v>91.15</v>
      </c>
      <c r="AC7" s="70">
        <v>100.33</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1206.79</v>
      </c>
      <c r="BL7" s="70">
        <v>1258.43</v>
      </c>
      <c r="BM7" s="70">
        <v>1163.75</v>
      </c>
      <c r="BN7" s="70">
        <v>1195.47</v>
      </c>
      <c r="BO7" s="70">
        <v>1168.69</v>
      </c>
      <c r="BP7" s="70">
        <v>1156.82</v>
      </c>
      <c r="BQ7" s="70">
        <v>79.790000000000006</v>
      </c>
      <c r="BR7" s="70">
        <v>78.290000000000006</v>
      </c>
      <c r="BS7" s="70">
        <v>72.03</v>
      </c>
      <c r="BT7" s="70">
        <v>78.25</v>
      </c>
      <c r="BU7" s="70">
        <v>75.69</v>
      </c>
      <c r="BV7" s="70">
        <v>71.84</v>
      </c>
      <c r="BW7" s="70">
        <v>73.36</v>
      </c>
      <c r="BX7" s="70">
        <v>72.599999999999994</v>
      </c>
      <c r="BY7" s="70">
        <v>69.430000000000007</v>
      </c>
      <c r="BZ7" s="70">
        <v>70.709999999999994</v>
      </c>
      <c r="CA7" s="70">
        <v>75.33</v>
      </c>
      <c r="CB7" s="70">
        <v>231.42</v>
      </c>
      <c r="CC7" s="70">
        <v>231</v>
      </c>
      <c r="CD7" s="70">
        <v>251.81</v>
      </c>
      <c r="CE7" s="70">
        <v>238.3</v>
      </c>
      <c r="CF7" s="70">
        <v>225.1</v>
      </c>
      <c r="CG7" s="70">
        <v>228.47</v>
      </c>
      <c r="CH7" s="70">
        <v>224.88</v>
      </c>
      <c r="CI7" s="70">
        <v>228.64</v>
      </c>
      <c r="CJ7" s="70">
        <v>239.46</v>
      </c>
      <c r="CK7" s="70">
        <v>233.15</v>
      </c>
      <c r="CL7" s="70">
        <v>215.73</v>
      </c>
      <c r="CM7" s="70">
        <v>31.69</v>
      </c>
      <c r="CN7" s="70">
        <v>32.58</v>
      </c>
      <c r="CO7" s="70">
        <v>32.42</v>
      </c>
      <c r="CP7" s="70">
        <v>32.08</v>
      </c>
      <c r="CQ7" s="70">
        <v>32.729999999999997</v>
      </c>
      <c r="CR7" s="70">
        <v>42.47</v>
      </c>
      <c r="CS7" s="70">
        <v>42.4</v>
      </c>
      <c r="CT7" s="70">
        <v>42.28</v>
      </c>
      <c r="CU7" s="70">
        <v>41.06</v>
      </c>
      <c r="CV7" s="70">
        <v>42.09</v>
      </c>
      <c r="CW7" s="70">
        <v>43.28</v>
      </c>
      <c r="CX7" s="70">
        <v>90.47</v>
      </c>
      <c r="CY7" s="70">
        <v>90.75</v>
      </c>
      <c r="CZ7" s="70">
        <v>90.87</v>
      </c>
      <c r="DA7" s="70">
        <v>91.37</v>
      </c>
      <c r="DB7" s="70">
        <v>90.81</v>
      </c>
      <c r="DC7" s="70">
        <v>83.75</v>
      </c>
      <c r="DD7" s="70">
        <v>84.19</v>
      </c>
      <c r="DE7" s="70">
        <v>84.34</v>
      </c>
      <c r="DF7" s="70">
        <v>84.34</v>
      </c>
      <c r="DG7" s="70">
        <v>84.73</v>
      </c>
      <c r="DH7" s="70">
        <v>86.21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4.28</v>
      </c>
      <c r="EH7" s="70">
        <v>0</v>
      </c>
      <c r="EI7" s="70">
        <v>0</v>
      </c>
      <c r="EJ7" s="70">
        <v>0.36</v>
      </c>
      <c r="EK7" s="70">
        <v>0.39</v>
      </c>
      <c r="EL7" s="70">
        <v>0.1</v>
      </c>
      <c r="EM7" s="70">
        <v>8.e-002</v>
      </c>
      <c r="EN7" s="70">
        <v>6.e-002</v>
      </c>
      <c r="EO7" s="70">
        <v>0.11</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漆谷 健太</cp:lastModifiedBy>
  <dcterms:created xsi:type="dcterms:W3CDTF">2025-01-24T07:31:39Z</dcterms:created>
  <dcterms:modified xsi:type="dcterms:W3CDTF">2025-01-30T05:45:26Z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2025-01-30T05:45:26Z</vt:filetime>
  </property>
</Properties>
</file>