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公営企業に係る経営比較分析表（令和５年度決算）の分析等について\【経営比較分析表】2023_324485_46_1718\【経営比較分析表】2023_324485_46_1718\"/>
    </mc:Choice>
  </mc:AlternateContent>
  <workbookProtection workbookAlgorithmName="SHA-512" workbookHashValue="OJtzsZZodP6nhc9HVCF9hvlnHj/mAHDAKUy1OApHrXaGkDKaSQ35mRHbzsA8/j1zfJ2TFpg0E/GEbOKznMJ6vA==" workbookSaltValue="N6iL/I8NWj1Qzf0tjVETCw=="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<sst xmlns="http://schemas.openxmlformats.org/spreadsheetml/2006/main" count="325" uniqueCount="115">
  <si>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</si>
  <si>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</si>
  <si>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</si>
  <si>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</si>
  <si>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</si>
  <si>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</si>
  <si>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</si>
  <si>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</si>
  <si>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</si>
  <si>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</si>
  <si>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</si>
  <si>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</si>
  <si>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</si>
  <si>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</si>
  <si>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</si>
  <si>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</si>
  <si>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</si>
  <si>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</si>
  <si>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</si>
  <si>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</si>
  <si>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</si>
  <si>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</si>
  <si>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</si>
  <si>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</si>
  <si>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</si>
  <si>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</si>
  <si>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</si>
  <si>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</si>
  <si>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</si>
  <si>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</si>
  <si>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</si>
  <si>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</si>
  <si>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</si>
  <si>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</si>
  <si>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</si>
  <si>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</si>
  <si>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</si>
  <si>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</si>
  <si>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</si>
  <si>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</si>
  <si>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</si>
  <si>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</si>
  <si>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</si>
  <si>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</si>
  <si>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</si>
  <si>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</si>
  <si>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</si>
  <si>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</si>
  <si>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</si>
  <si>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</si>
  <si>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</si>
  <si>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</si>
  <si>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</si>
  <si>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</si>
  <si>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</si>
  <si>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</si>
  <si>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</si>
  <si>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</si>
  <si>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</si>
  <si>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</si>
  <si>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</si>
  <si>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</si>
  <si>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</si>
  <si>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</si>
  <si>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</si>
  <si>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</si>
  <si>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</si>
  <si>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</si>
  <si>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</si>
  <si>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</si>
  <si>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</si>
  <si>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</si>
  <si>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</si>
  <si>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</si>
  <si>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</si>
  <si>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</si>
  <si>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</si>
  <si>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</si>
  <si>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</si>
  <si>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</si>
  <si>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</si>
  <si>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</si>
  <si>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</si>
  <si>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</si>
  <si>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</si>
  <si>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</si>
  <si>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</si>
  <si>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</si>
  <si>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</si>
  <si>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</si>
  <si>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</si>
  <si>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</si>
  <si>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</si>
  <si>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</si>
  <si>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</si>
  <si>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</si>
  <si>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</si>
  <si>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</si>
  <si>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</si>
  <si>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</si>
  <si>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</si>
  <si>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</si>
  <si>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</si>
  <si>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</si>
  <si>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</si>
  <si>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</si>
  <si>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</si>
  <si>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</si>
  <si>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</si>
  <si>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</si>
  <si>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</si>
  <si>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</si>
  <si>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施設の規模が小さく、将来的に特定地域生活排水処理施設と一体的な施設管理並びに運営が必要なため、経営の健全性・効率性を検討し、下水道料金等の見直しを行なう時点においては、特定地域生活排水処理施設の経営指標を基準にして統一性を図るものとする。</t>
    <phoneticPr fontId="4"/>
  </si>
  <si>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当面、修繕費が高騰しないように努める必要がある。</t>
    <phoneticPr fontId="4"/>
  </si>
  <si>
    <t>令和5年度より法適用化した。
①経常収支比率②累計欠損企比率は高く、施設整備は平成13年度で完了しており、③流動比率は減少方向である。⑤経費回収率は低く⑥汚水原価は高く、人口減少に歯止めがかからないことから、今後、施設長寿命化や維持管理費の抑制等を検討する必要がある。⑦施設の利用率は、類似団体の平均値と比較して若干低いものの⑧の水洗化率は、それ以上であり、今後においてもこれを維持しつつ適正な維持管理に努めたい。</t>
    <rPh sb="16" eb="18">
      <t>ケイジョウ</t>
    </rPh>
    <rPh sb="18" eb="20">
      <t>シュウシ</t>
    </rPh>
    <rPh sb="20" eb="22">
      <t>ヒリツ</t>
    </rPh>
    <rPh sb="23" eb="25">
      <t>ルイケイ</t>
    </rPh>
    <rPh sb="25" eb="27">
      <t>ケッソン</t>
    </rPh>
    <rPh sb="27" eb="28">
      <t>キ</t>
    </rPh>
    <rPh sb="28" eb="30">
      <t>ヒリツ</t>
    </rPh>
    <rPh sb="31" eb="32">
      <t>タカ</t>
    </rPh>
    <rPh sb="54" eb="56">
      <t>リュウドウ</t>
    </rPh>
    <rPh sb="56" eb="58">
      <t>ヒリツ</t>
    </rPh>
    <rPh sb="59" eb="61">
      <t>ゲンショウ</t>
    </rPh>
    <rPh sb="61" eb="63">
      <t>ホウコウ</t>
    </rPh>
    <rPh sb="68" eb="70">
      <t>ケイヒ</t>
    </rPh>
    <rPh sb="70" eb="72">
      <t>カイシュウ</t>
    </rPh>
    <rPh sb="72" eb="73">
      <t>リツ</t>
    </rPh>
    <rPh sb="74" eb="75">
      <t>ヒク</t>
    </rPh>
    <rPh sb="77" eb="79">
      <t>オスイ</t>
    </rPh>
    <rPh sb="79" eb="81">
      <t>ゲンカ</t>
    </rPh>
    <rPh sb="82" eb="83">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</si>
</sst>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DA-4891-9684-C31AAF6A60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DA-4891-9684-C31AAF6A60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106.08</c:v>
                </c:pt>
              </c:numCache>
            </c:numRef>
          </c:val>
          <c:extLst>
            <c:ext xmlns:c16="http://schemas.microsoft.com/office/drawing/2014/chart" uri="{C3380CC4-5D6E-409C-BE32-E72D297353CC}">
              <c16:uniqueId val="{00000000-BCBC-49A7-9B9F-ED28176DE0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96.48</c:v>
                </c:pt>
              </c:numCache>
            </c:numRef>
          </c:val>
          <c:smooth val="0"/>
          <c:extLst>
            <c:ext xmlns:c16="http://schemas.microsoft.com/office/drawing/2014/chart" uri="{C3380CC4-5D6E-409C-BE32-E72D297353CC}">
              <c16:uniqueId val="{00000001-BCBC-49A7-9B9F-ED28176DE0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71.28</c:v>
                </c:pt>
              </c:numCache>
            </c:numRef>
          </c:val>
          <c:extLst>
            <c:ext xmlns:c16="http://schemas.microsoft.com/office/drawing/2014/chart" uri="{C3380CC4-5D6E-409C-BE32-E72D297353CC}">
              <c16:uniqueId val="{00000000-723B-4A35-A889-8BA93F85EB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39.700000000000003</c:v>
                </c:pt>
              </c:numCache>
            </c:numRef>
          </c:val>
          <c:smooth val="0"/>
          <c:extLst>
            <c:ext xmlns:c16="http://schemas.microsoft.com/office/drawing/2014/chart" uri="{C3380CC4-5D6E-409C-BE32-E72D297353CC}">
              <c16:uniqueId val="{00000001-723B-4A35-A889-8BA93F85EB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4A-4DE7-A435-D7F8E81517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4A-4DE7-A435-D7F8E81517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344.36</c:v>
                </c:pt>
              </c:numCache>
            </c:numRef>
          </c:val>
          <c:extLst>
            <c:ext xmlns:c16="http://schemas.microsoft.com/office/drawing/2014/chart" uri="{C3380CC4-5D6E-409C-BE32-E72D297353CC}">
              <c16:uniqueId val="{00000000-B87E-4D21-B32B-312947CED4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224.6</c:v>
                </c:pt>
              </c:numCache>
            </c:numRef>
          </c:val>
          <c:smooth val="0"/>
          <c:extLst>
            <c:ext xmlns:c16="http://schemas.microsoft.com/office/drawing/2014/chart" uri="{C3380CC4-5D6E-409C-BE32-E72D297353CC}">
              <c16:uniqueId val="{00000001-B87E-4D21-B32B-312947CED4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79.38</c:v>
                </c:pt>
              </c:numCache>
            </c:numRef>
          </c:val>
          <c:extLst>
            <c:ext xmlns:c16="http://schemas.microsoft.com/office/drawing/2014/chart" uri="{C3380CC4-5D6E-409C-BE32-E72D297353CC}">
              <c16:uniqueId val="{00000000-537E-400F-B7E9-980C6C03F5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132.16</c:v>
                </c:pt>
              </c:numCache>
            </c:numRef>
          </c:val>
          <c:smooth val="0"/>
          <c:extLst>
            <c:ext xmlns:c16="http://schemas.microsoft.com/office/drawing/2014/chart" uri="{C3380CC4-5D6E-409C-BE32-E72D297353CC}">
              <c16:uniqueId val="{00000001-537E-400F-B7E9-980C6C03F5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9FC-49BC-8914-E099BA0CA7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992.16</c:v>
                </c:pt>
              </c:numCache>
            </c:numRef>
          </c:val>
          <c:smooth val="0"/>
          <c:extLst>
            <c:ext xmlns:c16="http://schemas.microsoft.com/office/drawing/2014/chart" uri="{C3380CC4-5D6E-409C-BE32-E72D297353CC}">
              <c16:uniqueId val="{00000001-E9FC-49BC-8914-E099BA0CA7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17.55</c:v>
                </c:pt>
              </c:numCache>
            </c:numRef>
          </c:val>
          <c:extLst>
            <c:ext xmlns:c16="http://schemas.microsoft.com/office/drawing/2014/chart" uri="{C3380CC4-5D6E-409C-BE32-E72D297353CC}">
              <c16:uniqueId val="{00000000-ED0D-4462-92B6-DE0518A8BB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45.55</c:v>
                </c:pt>
              </c:numCache>
            </c:numRef>
          </c:val>
          <c:smooth val="0"/>
          <c:extLst>
            <c:ext xmlns:c16="http://schemas.microsoft.com/office/drawing/2014/chart" uri="{C3380CC4-5D6E-409C-BE32-E72D297353CC}">
              <c16:uniqueId val="{00000001-ED0D-4462-92B6-DE0518A8BB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915.33</c:v>
                </c:pt>
              </c:numCache>
            </c:numRef>
          </c:val>
          <c:extLst>
            <c:ext xmlns:c16="http://schemas.microsoft.com/office/drawing/2014/chart" uri="{C3380CC4-5D6E-409C-BE32-E72D297353CC}">
              <c16:uniqueId val="{00000000-E998-4F5D-90F9-4B697EC8C7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331.17</c:v>
                </c:pt>
              </c:numCache>
            </c:numRef>
          </c:val>
          <c:smooth val="0"/>
          <c:extLst>
            <c:ext xmlns:c16="http://schemas.microsoft.com/office/drawing/2014/chart" uri="{C3380CC4-5D6E-409C-BE32-E72D297353CC}">
              <c16:uniqueId val="{00000001-E998-4F5D-90F9-4B697EC8C7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36.11</c:v>
                </c:pt>
              </c:numCache>
            </c:numRef>
          </c:val>
          <c:extLst>
            <c:ext xmlns:c16="http://schemas.microsoft.com/office/drawing/2014/chart" uri="{C3380CC4-5D6E-409C-BE32-E72D297353CC}">
              <c16:uniqueId val="{00000000-1139-400F-B002-9E76A2ADC8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45.93</c:v>
                </c:pt>
              </c:numCache>
            </c:numRef>
          </c:val>
          <c:smooth val="0"/>
          <c:extLst>
            <c:ext xmlns:c16="http://schemas.microsoft.com/office/drawing/2014/chart" uri="{C3380CC4-5D6E-409C-BE32-E72D297353CC}">
              <c16:uniqueId val="{00000001-1139-400F-B002-9E76A2ADC8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038-419E-A0D4-12ADD06308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82.98</c:v>
                </c:pt>
              </c:numCache>
            </c:numRef>
          </c:val>
          <c:smooth val="0"/>
          <c:extLst>
            <c:ext xmlns:c16="http://schemas.microsoft.com/office/drawing/2014/chart" uri="{C3380CC4-5D6E-409C-BE32-E72D297353CC}">
              <c16:uniqueId val="{00000001-3038-419E-A0D4-12ADD06308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0"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島根県　美郷町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4134</v>
      </c>
      <c r="AM8" s="36"/>
      <c r="AN8" s="36"/>
      <c r="AO8" s="36"/>
      <c r="AP8" s="36"/>
      <c r="AQ8" s="36"/>
      <c r="AR8" s="36"/>
      <c r="AS8" s="36"/>
      <c r="AT8" s="37">
        <f>データ!T6</f>
        <v>282.92</v>
      </c>
      <c r="AU8" s="37"/>
      <c r="AV8" s="37"/>
      <c r="AW8" s="37"/>
      <c r="AX8" s="37"/>
      <c r="AY8" s="37"/>
      <c r="AZ8" s="37"/>
      <c r="BA8" s="37"/>
      <c r="BB8" s="37">
        <f>データ!U6</f>
        <v>14.61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-14.35</v>
      </c>
      <c r="J10" s="37"/>
      <c r="K10" s="37"/>
      <c r="L10" s="37"/>
      <c r="M10" s="37"/>
      <c r="N10" s="37"/>
      <c r="O10" s="37"/>
      <c r="P10" s="37">
        <f>データ!P6</f>
        <v>1.49</v>
      </c>
      <c r="Q10" s="37"/>
      <c r="R10" s="37"/>
      <c r="S10" s="37"/>
      <c r="T10" s="37"/>
      <c r="U10" s="37"/>
      <c r="V10" s="37"/>
      <c r="W10" s="37">
        <f>データ!Q6</f>
        <v>100</v>
      </c>
      <c r="X10" s="37"/>
      <c r="Y10" s="37"/>
      <c r="Z10" s="37"/>
      <c r="AA10" s="37"/>
      <c r="AB10" s="37"/>
      <c r="AC10" s="37"/>
      <c r="AD10" s="36">
        <f>データ!R6</f>
        <v>3060</v>
      </c>
      <c r="AE10" s="36"/>
      <c r="AF10" s="36"/>
      <c r="AG10" s="36"/>
      <c r="AH10" s="36"/>
      <c r="AI10" s="36"/>
      <c r="AJ10" s="36"/>
      <c r="AK10" s="2"/>
      <c r="AL10" s="36">
        <f>データ!V6</f>
        <v>61</v>
      </c>
      <c r="AM10" s="36"/>
      <c r="AN10" s="36"/>
      <c r="AO10" s="36"/>
      <c r="AP10" s="36"/>
      <c r="AQ10" s="36"/>
      <c r="AR10" s="36"/>
      <c r="AS10" s="36"/>
      <c r="AT10" s="37">
        <f>データ!W6</f>
        <v>0.01</v>
      </c>
      <c r="AU10" s="37"/>
      <c r="AV10" s="37"/>
      <c r="AW10" s="37"/>
      <c r="AX10" s="37"/>
      <c r="AY10" s="37"/>
      <c r="AZ10" s="37"/>
      <c r="BA10" s="37"/>
      <c r="BB10" s="37">
        <f>データ!X6</f>
        <v>6100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NvBUImO4V4Lr01sCu8Q1EZ3sZzg/lRgFZyClZEWHHWZLh+fls0zxPcOWvcFtViJpjPTEq8Eq2mI07CMfeaEjQ==" saltValue="MgXqsV3kVdX7n9/WlOi2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324485</v>
      </c>
      <c r="D6" s="19">
        <f t="shared" si="3"/>
        <v>46</v>
      </c>
      <c r="E6" s="19">
        <f t="shared" si="3"/>
        <v>18</v>
      </c>
      <c r="F6" s="19">
        <f t="shared" si="3"/>
        <v>1</v>
      </c>
      <c r="G6" s="19">
        <f t="shared" si="3"/>
        <v>0</v>
      </c>
      <c r="H6" s="19" t="str">
        <f t="shared" si="3"/>
        <v>島根県　美郷町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-14.35</v>
      </c>
      <c r="P6" s="20">
        <f t="shared" si="3"/>
        <v>1.49</v>
      </c>
      <c r="Q6" s="20">
        <f t="shared" si="3"/>
        <v>100</v>
      </c>
      <c r="R6" s="20">
        <f t="shared" si="3"/>
        <v>3060</v>
      </c>
      <c r="S6" s="20">
        <f t="shared" si="3"/>
        <v>4134</v>
      </c>
      <c r="T6" s="20">
        <f t="shared" si="3"/>
        <v>282.92</v>
      </c>
      <c r="U6" s="20">
        <f t="shared" si="3"/>
        <v>14.61</v>
      </c>
      <c r="V6" s="20">
        <f t="shared" si="3"/>
        <v>61</v>
      </c>
      <c r="W6" s="20">
        <f t="shared" si="3"/>
        <v>0.01</v>
      </c>
      <c r="X6" s="20">
        <f t="shared" si="3"/>
        <v>6100</v>
      </c>
      <c r="Y6" s="21" t="str">
        <f>IF(Y7="",NA(),Y7)</f>
        <v>-</v>
      </c>
      <c r="Z6" s="21" t="str">
        <f t="shared" ref="Z6:AH6" si="4">IF(Z7="",NA(),Z7)</f>
        <v>-</v>
      </c>
      <c r="AA6" s="21" t="str">
        <f t="shared" si="4"/>
        <v>-</v>
      </c>
      <c r="AB6" s="21" t="str">
        <f t="shared" si="4"/>
        <v>-</v>
      </c>
      <c r="AC6" s="21">
        <f t="shared" si="4"/>
        <v>106.08</v>
      </c>
      <c r="AD6" s="21" t="str">
        <f t="shared" si="4"/>
        <v>-</v>
      </c>
      <c r="AE6" s="21" t="str">
        <f t="shared" si="4"/>
        <v>-</v>
      </c>
      <c r="AF6" s="21" t="str">
        <f t="shared" si="4"/>
        <v>-</v>
      </c>
      <c r="AG6" s="21" t="str">
        <f t="shared" si="4"/>
        <v>-</v>
      </c>
      <c r="AH6" s="21">
        <f t="shared" si="4"/>
        <v>96.48</v>
      </c>
      <c r="AI6" s="20" t="str">
        <f>IF(AI7="","",IF(AI7="-","【-】","【"&amp;SUBSTITUTE(TEXT(AI7,"#,##0.00"),"-","△")&amp;"】"))</f>
        <v>【96.59】</v>
      </c>
      <c r="AJ6" s="21" t="str">
        <f>IF(AJ7="",NA(),AJ7)</f>
        <v>-</v>
      </c>
      <c r="AK6" s="21" t="str">
        <f t="shared" ref="AK6:AS6" si="5">IF(AK7="",NA(),AK7)</f>
        <v>-</v>
      </c>
      <c r="AL6" s="21" t="str">
        <f t="shared" si="5"/>
        <v>-</v>
      </c>
      <c r="AM6" s="21" t="str">
        <f t="shared" si="5"/>
        <v>-</v>
      </c>
      <c r="AN6" s="21">
        <f t="shared" si="5"/>
        <v>344.36</v>
      </c>
      <c r="AO6" s="21" t="str">
        <f t="shared" si="5"/>
        <v>-</v>
      </c>
      <c r="AP6" s="21" t="str">
        <f t="shared" si="5"/>
        <v>-</v>
      </c>
      <c r="AQ6" s="21" t="str">
        <f t="shared" si="5"/>
        <v>-</v>
      </c>
      <c r="AR6" s="21" t="str">
        <f t="shared" si="5"/>
        <v>-</v>
      </c>
      <c r="AS6" s="21">
        <f t="shared" si="5"/>
        <v>224.6</v>
      </c>
      <c r="AT6" s="20" t="str">
        <f>IF(AT7="","",IF(AT7="-","【-】","【"&amp;SUBSTITUTE(TEXT(AT7,"#,##0.00"),"-","△")&amp;"】"))</f>
        <v>【208.93】</v>
      </c>
      <c r="AU6" s="21" t="str">
        <f>IF(AU7="",NA(),AU7)</f>
        <v>-</v>
      </c>
      <c r="AV6" s="21" t="str">
        <f t="shared" ref="AV6:BD6" si="6">IF(AV7="",NA(),AV7)</f>
        <v>-</v>
      </c>
      <c r="AW6" s="21" t="str">
        <f t="shared" si="6"/>
        <v>-</v>
      </c>
      <c r="AX6" s="21" t="str">
        <f t="shared" si="6"/>
        <v>-</v>
      </c>
      <c r="AY6" s="21">
        <f t="shared" si="6"/>
        <v>79.38</v>
      </c>
      <c r="AZ6" s="21" t="str">
        <f t="shared" si="6"/>
        <v>-</v>
      </c>
      <c r="BA6" s="21" t="str">
        <f t="shared" si="6"/>
        <v>-</v>
      </c>
      <c r="BB6" s="21" t="str">
        <f t="shared" si="6"/>
        <v>-</v>
      </c>
      <c r="BC6" s="21" t="str">
        <f t="shared" si="6"/>
        <v>-</v>
      </c>
      <c r="BD6" s="21">
        <f t="shared" si="6"/>
        <v>132.16</v>
      </c>
      <c r="BE6" s="20" t="str">
        <f>IF(BE7="","",IF(BE7="-","【-】","【"&amp;SUBSTITUTE(TEXT(BE7,"#,##0.00"),"-","△")&amp;"】"))</f>
        <v>【136.43】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992.16</v>
      </c>
      <c r="BP6" s="20" t="str">
        <f>IF(BP7="","",IF(BP7="-","【-】","【"&amp;SUBSTITUTE(TEXT(BP7,"#,##0.00"),"-","△")&amp;"】"))</f>
        <v>【967.97】</v>
      </c>
      <c r="BQ6" s="21" t="str">
        <f>IF(BQ7="",NA(),BQ7)</f>
        <v>-</v>
      </c>
      <c r="BR6" s="21" t="str">
        <f t="shared" ref="BR6:BZ6" si="8">IF(BR7="",NA(),BR7)</f>
        <v>-</v>
      </c>
      <c r="BS6" s="21" t="str">
        <f t="shared" si="8"/>
        <v>-</v>
      </c>
      <c r="BT6" s="21" t="str">
        <f t="shared" si="8"/>
        <v>-</v>
      </c>
      <c r="BU6" s="21">
        <f t="shared" si="8"/>
        <v>17.55</v>
      </c>
      <c r="BV6" s="21" t="str">
        <f t="shared" si="8"/>
        <v>-</v>
      </c>
      <c r="BW6" s="21" t="str">
        <f t="shared" si="8"/>
        <v>-</v>
      </c>
      <c r="BX6" s="21" t="str">
        <f t="shared" si="8"/>
        <v>-</v>
      </c>
      <c r="BY6" s="21" t="str">
        <f t="shared" si="8"/>
        <v>-</v>
      </c>
      <c r="BZ6" s="21">
        <f t="shared" si="8"/>
        <v>45.55</v>
      </c>
      <c r="CA6" s="20" t="str">
        <f>IF(CA7="","",IF(CA7="-","【-】","【"&amp;SUBSTITUTE(TEXT(CA7,"#,##0.00"),"-","△")&amp;"】"))</f>
        <v>【46.20】</v>
      </c>
      <c r="CB6" s="21" t="str">
        <f>IF(CB7="",NA(),CB7)</f>
        <v>-</v>
      </c>
      <c r="CC6" s="21" t="str">
        <f t="shared" ref="CC6:CK6" si="9">IF(CC7="",NA(),CC7)</f>
        <v>-</v>
      </c>
      <c r="CD6" s="21" t="str">
        <f t="shared" si="9"/>
        <v>-</v>
      </c>
      <c r="CE6" s="21" t="str">
        <f t="shared" si="9"/>
        <v>-</v>
      </c>
      <c r="CF6" s="21">
        <f t="shared" si="9"/>
        <v>915.33</v>
      </c>
      <c r="CG6" s="21" t="str">
        <f t="shared" si="9"/>
        <v>-</v>
      </c>
      <c r="CH6" s="21" t="str">
        <f t="shared" si="9"/>
        <v>-</v>
      </c>
      <c r="CI6" s="21" t="str">
        <f t="shared" si="9"/>
        <v>-</v>
      </c>
      <c r="CJ6" s="21" t="str">
        <f t="shared" si="9"/>
        <v>-</v>
      </c>
      <c r="CK6" s="21">
        <f t="shared" si="9"/>
        <v>331.17</v>
      </c>
      <c r="CL6" s="20" t="str">
        <f>IF(CL7="","",IF(CL7="-","【-】","【"&amp;SUBSTITUTE(TEXT(CL7,"#,##0.00"),"-","△")&amp;"】"))</f>
        <v>【332.82】</v>
      </c>
      <c r="CM6" s="21" t="str">
        <f>IF(CM7="",NA(),CM7)</f>
        <v>-</v>
      </c>
      <c r="CN6" s="21" t="str">
        <f t="shared" ref="CN6:CV6" si="10">IF(CN7="",NA(),CN7)</f>
        <v>-</v>
      </c>
      <c r="CO6" s="21" t="str">
        <f t="shared" si="10"/>
        <v>-</v>
      </c>
      <c r="CP6" s="21" t="str">
        <f t="shared" si="10"/>
        <v>-</v>
      </c>
      <c r="CQ6" s="21">
        <f t="shared" si="10"/>
        <v>36.11</v>
      </c>
      <c r="CR6" s="21" t="str">
        <f t="shared" si="10"/>
        <v>-</v>
      </c>
      <c r="CS6" s="21" t="str">
        <f t="shared" si="10"/>
        <v>-</v>
      </c>
      <c r="CT6" s="21" t="str">
        <f t="shared" si="10"/>
        <v>-</v>
      </c>
      <c r="CU6" s="21" t="str">
        <f t="shared" si="10"/>
        <v>-</v>
      </c>
      <c r="CV6" s="21">
        <f t="shared" si="10"/>
        <v>45.93</v>
      </c>
      <c r="CW6" s="20" t="str">
        <f>IF(CW7="","",IF(CW7="-","【-】","【"&amp;SUBSTITUTE(TEXT(CW7,"#,##0.00"),"-","△")&amp;"】"))</f>
        <v>【46.29】</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82.98</v>
      </c>
      <c r="DH6" s="20" t="str">
        <f>IF(DH7="","",IF(DH7="-","【-】","【"&amp;SUBSTITUTE(TEXT(DH7,"#,##0.00"),"-","△")&amp;"】"))</f>
        <v>【82.56】</v>
      </c>
      <c r="DI6" s="21" t="str">
        <f>IF(DI7="",NA(),DI7)</f>
        <v>-</v>
      </c>
      <c r="DJ6" s="21" t="str">
        <f t="shared" ref="DJ6:DR6" si="12">IF(DJ7="",NA(),DJ7)</f>
        <v>-</v>
      </c>
      <c r="DK6" s="21" t="str">
        <f t="shared" si="12"/>
        <v>-</v>
      </c>
      <c r="DL6" s="21" t="str">
        <f t="shared" si="12"/>
        <v>-</v>
      </c>
      <c r="DM6" s="21">
        <f t="shared" si="12"/>
        <v>71.28</v>
      </c>
      <c r="DN6" s="21" t="str">
        <f t="shared" si="12"/>
        <v>-</v>
      </c>
      <c r="DO6" s="21" t="str">
        <f t="shared" si="12"/>
        <v>-</v>
      </c>
      <c r="DP6" s="21" t="str">
        <f t="shared" si="12"/>
        <v>-</v>
      </c>
      <c r="DQ6" s="21" t="str">
        <f t="shared" si="12"/>
        <v>-</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324485</v>
      </c>
      <c r="D7" s="23">
        <v>46</v>
      </c>
      <c r="E7" s="23">
        <v>18</v>
      </c>
      <c r="F7" s="23">
        <v>1</v>
      </c>
      <c r="G7" s="23">
        <v>0</v>
      </c>
      <c r="H7" s="23" t="s">
        <v>96</v>
      </c>
      <c r="I7" s="23" t="s">
        <v>97</v>
      </c>
      <c r="J7" s="23" t="s">
        <v>98</v>
      </c>
      <c r="K7" s="23" t="s">
        <v>99</v>
      </c>
      <c r="L7" s="23" t="s">
        <v>100</v>
      </c>
      <c r="M7" s="23" t="s">
        <v>101</v>
      </c>
      <c r="N7" s="24" t="s">
        <v>102</v>
      </c>
      <c r="O7" s="24">
        <v>-14.35</v>
      </c>
      <c r="P7" s="24">
        <v>1.49</v>
      </c>
      <c r="Q7" s="24">
        <v>100</v>
      </c>
      <c r="R7" s="24">
        <v>3060</v>
      </c>
      <c r="S7" s="24">
        <v>4134</v>
      </c>
      <c r="T7" s="24">
        <v>282.92</v>
      </c>
      <c r="U7" s="24">
        <v>14.61</v>
      </c>
      <c r="V7" s="24">
        <v>61</v>
      </c>
      <c r="W7" s="24">
        <v>0.01</v>
      </c>
      <c r="X7" s="24">
        <v>6100</v>
      </c>
      <c r="Y7" s="24" t="s">
        <v>102</v>
      </c>
      <c r="Z7" s="24" t="s">
        <v>102</v>
      </c>
      <c r="AA7" s="24" t="s">
        <v>102</v>
      </c>
      <c r="AB7" s="24" t="s">
        <v>102</v>
      </c>
      <c r="AC7" s="24">
        <v>106.08</v>
      </c>
      <c r="AD7" s="24" t="s">
        <v>102</v>
      </c>
      <c r="AE7" s="24" t="s">
        <v>102</v>
      </c>
      <c r="AF7" s="24" t="s">
        <v>102</v>
      </c>
      <c r="AG7" s="24" t="s">
        <v>102</v>
      </c>
      <c r="AH7" s="24">
        <v>96.48</v>
      </c>
      <c r="AI7" s="24">
        <v>96.59</v>
      </c>
      <c r="AJ7" s="24" t="s">
        <v>102</v>
      </c>
      <c r="AK7" s="24" t="s">
        <v>102</v>
      </c>
      <c r="AL7" s="24" t="s">
        <v>102</v>
      </c>
      <c r="AM7" s="24" t="s">
        <v>102</v>
      </c>
      <c r="AN7" s="24">
        <v>344.36</v>
      </c>
      <c r="AO7" s="24" t="s">
        <v>102</v>
      </c>
      <c r="AP7" s="24" t="s">
        <v>102</v>
      </c>
      <c r="AQ7" s="24" t="s">
        <v>102</v>
      </c>
      <c r="AR7" s="24" t="s">
        <v>102</v>
      </c>
      <c r="AS7" s="24">
        <v>224.6</v>
      </c>
      <c r="AT7" s="24">
        <v>208.93</v>
      </c>
      <c r="AU7" s="24" t="s">
        <v>102</v>
      </c>
      <c r="AV7" s="24" t="s">
        <v>102</v>
      </c>
      <c r="AW7" s="24" t="s">
        <v>102</v>
      </c>
      <c r="AX7" s="24" t="s">
        <v>102</v>
      </c>
      <c r="AY7" s="24">
        <v>79.38</v>
      </c>
      <c r="AZ7" s="24" t="s">
        <v>102</v>
      </c>
      <c r="BA7" s="24" t="s">
        <v>102</v>
      </c>
      <c r="BB7" s="24" t="s">
        <v>102</v>
      </c>
      <c r="BC7" s="24" t="s">
        <v>102</v>
      </c>
      <c r="BD7" s="24">
        <v>132.16</v>
      </c>
      <c r="BE7" s="24">
        <v>136.43</v>
      </c>
      <c r="BF7" s="24" t="s">
        <v>102</v>
      </c>
      <c r="BG7" s="24" t="s">
        <v>102</v>
      </c>
      <c r="BH7" s="24" t="s">
        <v>102</v>
      </c>
      <c r="BI7" s="24" t="s">
        <v>102</v>
      </c>
      <c r="BJ7" s="24">
        <v>0</v>
      </c>
      <c r="BK7" s="24" t="s">
        <v>102</v>
      </c>
      <c r="BL7" s="24" t="s">
        <v>102</v>
      </c>
      <c r="BM7" s="24" t="s">
        <v>102</v>
      </c>
      <c r="BN7" s="24" t="s">
        <v>102</v>
      </c>
      <c r="BO7" s="24">
        <v>992.16</v>
      </c>
      <c r="BP7" s="24">
        <v>967.97</v>
      </c>
      <c r="BQ7" s="24" t="s">
        <v>102</v>
      </c>
      <c r="BR7" s="24" t="s">
        <v>102</v>
      </c>
      <c r="BS7" s="24" t="s">
        <v>102</v>
      </c>
      <c r="BT7" s="24" t="s">
        <v>102</v>
      </c>
      <c r="BU7" s="24">
        <v>17.55</v>
      </c>
      <c r="BV7" s="24" t="s">
        <v>102</v>
      </c>
      <c r="BW7" s="24" t="s">
        <v>102</v>
      </c>
      <c r="BX7" s="24" t="s">
        <v>102</v>
      </c>
      <c r="BY7" s="24" t="s">
        <v>102</v>
      </c>
      <c r="BZ7" s="24">
        <v>45.55</v>
      </c>
      <c r="CA7" s="24">
        <v>46.2</v>
      </c>
      <c r="CB7" s="24" t="s">
        <v>102</v>
      </c>
      <c r="CC7" s="24" t="s">
        <v>102</v>
      </c>
      <c r="CD7" s="24" t="s">
        <v>102</v>
      </c>
      <c r="CE7" s="24" t="s">
        <v>102</v>
      </c>
      <c r="CF7" s="24">
        <v>915.33</v>
      </c>
      <c r="CG7" s="24" t="s">
        <v>102</v>
      </c>
      <c r="CH7" s="24" t="s">
        <v>102</v>
      </c>
      <c r="CI7" s="24" t="s">
        <v>102</v>
      </c>
      <c r="CJ7" s="24" t="s">
        <v>102</v>
      </c>
      <c r="CK7" s="24">
        <v>331.17</v>
      </c>
      <c r="CL7" s="24">
        <v>332.82</v>
      </c>
      <c r="CM7" s="24" t="s">
        <v>102</v>
      </c>
      <c r="CN7" s="24" t="s">
        <v>102</v>
      </c>
      <c r="CO7" s="24" t="s">
        <v>102</v>
      </c>
      <c r="CP7" s="24" t="s">
        <v>102</v>
      </c>
      <c r="CQ7" s="24">
        <v>36.11</v>
      </c>
      <c r="CR7" s="24" t="s">
        <v>102</v>
      </c>
      <c r="CS7" s="24" t="s">
        <v>102</v>
      </c>
      <c r="CT7" s="24" t="s">
        <v>102</v>
      </c>
      <c r="CU7" s="24" t="s">
        <v>102</v>
      </c>
      <c r="CV7" s="24">
        <v>45.93</v>
      </c>
      <c r="CW7" s="24">
        <v>46.29</v>
      </c>
      <c r="CX7" s="24" t="s">
        <v>102</v>
      </c>
      <c r="CY7" s="24" t="s">
        <v>102</v>
      </c>
      <c r="CZ7" s="24" t="s">
        <v>102</v>
      </c>
      <c r="DA7" s="24" t="s">
        <v>102</v>
      </c>
      <c r="DB7" s="24">
        <v>100</v>
      </c>
      <c r="DC7" s="24" t="s">
        <v>102</v>
      </c>
      <c r="DD7" s="24" t="s">
        <v>102</v>
      </c>
      <c r="DE7" s="24" t="s">
        <v>102</v>
      </c>
      <c r="DF7" s="24" t="s">
        <v>102</v>
      </c>
      <c r="DG7" s="24">
        <v>82.98</v>
      </c>
      <c r="DH7" s="24">
        <v>82.56</v>
      </c>
      <c r="DI7" s="24" t="s">
        <v>102</v>
      </c>
      <c r="DJ7" s="24" t="s">
        <v>102</v>
      </c>
      <c r="DK7" s="24" t="s">
        <v>102</v>
      </c>
      <c r="DL7" s="24" t="s">
        <v>102</v>
      </c>
      <c r="DM7" s="24">
        <v>71.28</v>
      </c>
      <c r="DN7" s="24" t="s">
        <v>102</v>
      </c>
      <c r="DO7" s="24" t="s">
        <v>102</v>
      </c>
      <c r="DP7" s="24" t="s">
        <v>102</v>
      </c>
      <c r="DQ7" s="24" t="s">
        <v>102</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2025-01-24T07:26:25Z</dcterms:created>
  <dcterms:modified xsi:type="dcterms:W3CDTF">2025-02-14T07:05:46Z</dcterms:modified>
  <cp:category/>
</cp:coreProperties>
</file>