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n0078\Desktop\修正\"/>
    </mc:Choice>
  </mc:AlternateContent>
  <workbookProtection workbookAlgorithmName="SHA-512" workbookHashValue="XhnLgDsfkAFuHFTP/eWFrAm3n4SmFXjLfez41ye1JEv+w2U4dFKujyo/epQssH+93QRlxDdYOcH4E7pRTE4NlA==" workbookSaltValue="s+o2Mpj8Fp41U5JAS4+ykA==" workbookSpinCount="100000" lockStructure="1"/>
  <bookViews>
    <workbookView xWindow="0" yWindow="0" windowWidth="23040" windowHeight="9216"/>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<sst xmlns="http://schemas.openxmlformats.org/spreadsheetml/2006/main" count="325" uniqueCount="117">
  <si>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</si>
  <si>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</si>
  <si>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</si>
  <si>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</si>
  <si>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</si>
  <si>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</si>
  <si>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</si>
  <si>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</si>
  <si>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</si>
  <si>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</si>
  <si>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</si>
  <si>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</si>
  <si>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</si>
  <si>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</si>
  <si>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</si>
  <si>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</si>
  <si>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</si>
  <si>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</si>
  <si>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</si>
  <si>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</si>
  <si>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</si>
  <si>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</si>
  <si>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</si>
  <si>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</si>
  <si>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</si>
  <si>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</si>
  <si>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</si>
  <si>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</si>
  <si>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</si>
  <si>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</si>
  <si>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</si>
  <si>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</si>
  <si>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</si>
  <si>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</si>
  <si>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</si>
  <si>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</si>
  <si>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</si>
  <si>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</si>
  <si>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</si>
  <si>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</si>
  <si>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</si>
  <si>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</si>
  <si>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</si>
  <si>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</si>
  <si>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</si>
  <si>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</si>
  <si>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</si>
  <si>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</si>
  <si>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</si>
  <si>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</si>
  <si>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</si>
  <si>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</si>
  <si>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</si>
  <si>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</si>
  <si>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</si>
  <si>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</si>
  <si>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</si>
  <si>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</si>
  <si>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</si>
  <si>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</si>
  <si>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</si>
  <si>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</si>
  <si>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</si>
  <si>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</si>
  <si>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</si>
  <si>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</si>
  <si>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</si>
  <si>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</si>
  <si>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</si>
  <si>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</si>
  <si>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</si>
  <si>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</si>
  <si>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</si>
  <si>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</si>
  <si>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</si>
  <si>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</si>
  <si>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</si>
  <si>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</si>
  <si>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</si>
  <si>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</si>
  <si>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</si>
  <si>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</si>
  <si>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</si>
  <si>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</si>
  <si>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</si>
  <si>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</si>
  <si>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</si>
  <si>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</si>
  <si>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</si>
  <si>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</si>
  <si>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</si>
  <si>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</si>
  <si>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</si>
  <si>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</si>
  <si>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</si>
  <si>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</si>
  <si>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美郷町</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</si>
  <si>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</si>
  <si>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</si>
  <si>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</si>
  <si>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</si>
  <si>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</si>
  <si>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</si>
  <si>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</si>
  <si>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</si>
  <si>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</si>
  <si>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</si>
  <si>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</si>
  <si>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</si>
  <si>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</si>
  <si>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</si>
  <si>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</si>
  <si>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</si>
  <si>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</si>
  <si>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平成14年度から市町村設置型の合併浄化槽を集合的な施設である「特定環境公共下水道」、「農業集落排水施設｣の処理区域外において、下水道普及率を向上させるべく継続して整備してきている。そのため、維持管理費が年々増加してきており、適正な維持管理の下で健全な施設利用を図る必要がある。</t>
    <phoneticPr fontId="4"/>
  </si>
  <si>
    <r>
      <t>令和5年度より法適用化した。
①経常収支比率は類似団体に近</t>
    </r>
    <r>
      <rPr>
        <sz val="11"/>
        <rFont val="ＭＳ ゴシック"/>
        <family val="3"/>
        <charset val="128"/>
      </rPr>
      <t>く、</t>
    </r>
    <r>
      <rPr>
        <sz val="11"/>
        <color theme="1"/>
        <rFont val="ＭＳ ゴシック"/>
        <family val="3"/>
        <charset val="128"/>
      </rPr>
      <t>②累積欠損金比率は高く、③流動比率は低いが、今後地方債償還額も増加していき、下水道料金による回収は出来ていない現状にある。現在も合併浄化槽整備を継続しているため、増加傾向にある。⑤経費回収率は類似団体と比較して低く⑥汚水処理原価は高く推移しており、今後も同様に推移するものと思われる。⑦施設利用率は、処理水量が平均値を下回る傾向にある。しかし、⑧水洗化率は類似団体の平均値よりも高く、施設ごとの接続率は高い。人口減少に歯止めがかからない状況であり、経営の健全性･効率性の観点から下水道料金収入及び維持管理費等の見直しの検討を行なう必要がある。</t>
    </r>
    <rPh sb="16" eb="18">
      <t>ケイジョウ</t>
    </rPh>
    <rPh sb="18" eb="20">
      <t>シュウシ</t>
    </rPh>
    <rPh sb="20" eb="22">
      <t>ヒリツ</t>
    </rPh>
    <rPh sb="23" eb="25">
      <t>ルイジ</t>
    </rPh>
    <rPh sb="25" eb="27">
      <t>ダンタイ</t>
    </rPh>
    <rPh sb="28" eb="29">
      <t>チカ</t>
    </rPh>
    <rPh sb="32" eb="34">
      <t>ルイセキ</t>
    </rPh>
    <rPh sb="34" eb="36">
      <t>ケッソン</t>
    </rPh>
    <rPh sb="36" eb="37">
      <t>キン</t>
    </rPh>
    <rPh sb="37" eb="39">
      <t>ヒリツ</t>
    </rPh>
    <rPh sb="40" eb="41">
      <t>タカ</t>
    </rPh>
    <rPh sb="44" eb="46">
      <t>リュウドウ</t>
    </rPh>
    <rPh sb="46" eb="48">
      <t>ヒリツ</t>
    </rPh>
    <rPh sb="49" eb="50">
      <t>ヒク</t>
    </rPh>
    <rPh sb="53" eb="55">
      <t>コンゴ</t>
    </rPh>
    <rPh sb="112" eb="114">
      <t>ゾウカ</t>
    </rPh>
    <rPh sb="114" eb="116">
      <t>ケイコウ</t>
    </rPh>
    <phoneticPr fontId="4"/>
  </si>
  <si>
    <t>①経常収支比率、⑤経費回収率は類以団体と同等及び下回っており、⑥汚水処理原価は類以団体を上回っていることから、維持管理費の抑制はもとより、経費回収率をアップさせるため、経営の健全性の観点から料金収入の見直しを図るべく、検討が必要な時期を迎えている。</t>
    <rPh sb="1" eb="3">
      <t>ケイジョウ</t>
    </rPh>
    <rPh sb="15" eb="16">
      <t>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</si>
</sst>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07-4CC4-AE3D-DA5282BE440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C07-4CC4-AE3D-DA5282BE440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100.89</c:v>
                </c:pt>
              </c:numCache>
            </c:numRef>
          </c:val>
          <c:extLst>
            <c:ext xmlns:c16="http://schemas.microsoft.com/office/drawing/2014/chart" uri="{C3380CC4-5D6E-409C-BE32-E72D297353CC}">
              <c16:uniqueId val="{00000000-1545-4593-9516-B5F77831234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96.95</c:v>
                </c:pt>
              </c:numCache>
            </c:numRef>
          </c:val>
          <c:smooth val="0"/>
          <c:extLst>
            <c:ext xmlns:c16="http://schemas.microsoft.com/office/drawing/2014/chart" uri="{C3380CC4-5D6E-409C-BE32-E72D297353CC}">
              <c16:uniqueId val="{00000001-1545-4593-9516-B5F77831234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44.2</c:v>
                </c:pt>
              </c:numCache>
            </c:numRef>
          </c:val>
          <c:extLst>
            <c:ext xmlns:c16="http://schemas.microsoft.com/office/drawing/2014/chart" uri="{C3380CC4-5D6E-409C-BE32-E72D297353CC}">
              <c16:uniqueId val="{00000000-B0B0-4CEB-94A7-94921144523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26.92</c:v>
                </c:pt>
              </c:numCache>
            </c:numRef>
          </c:val>
          <c:smooth val="0"/>
          <c:extLst>
            <c:ext xmlns:c16="http://schemas.microsoft.com/office/drawing/2014/chart" uri="{C3380CC4-5D6E-409C-BE32-E72D297353CC}">
              <c16:uniqueId val="{00000001-B0B0-4CEB-94A7-94921144523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C4-495C-A64D-AD20D444634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EC4-495C-A64D-AD20D444634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284</c:v>
                </c:pt>
              </c:numCache>
            </c:numRef>
          </c:val>
          <c:extLst>
            <c:ext xmlns:c16="http://schemas.microsoft.com/office/drawing/2014/chart" uri="{C3380CC4-5D6E-409C-BE32-E72D297353CC}">
              <c16:uniqueId val="{00000000-9A1D-45D2-A43E-5B5F89BA7D5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91.33</c:v>
                </c:pt>
              </c:numCache>
            </c:numRef>
          </c:val>
          <c:smooth val="0"/>
          <c:extLst>
            <c:ext xmlns:c16="http://schemas.microsoft.com/office/drawing/2014/chart" uri="{C3380CC4-5D6E-409C-BE32-E72D297353CC}">
              <c16:uniqueId val="{00000001-9A1D-45D2-A43E-5B5F89BA7D5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78.08</c:v>
                </c:pt>
              </c:numCache>
            </c:numRef>
          </c:val>
          <c:extLst>
            <c:ext xmlns:c16="http://schemas.microsoft.com/office/drawing/2014/chart" uri="{C3380CC4-5D6E-409C-BE32-E72D297353CC}">
              <c16:uniqueId val="{00000000-D25B-43C0-9E74-7071E5A7D90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126.97</c:v>
                </c:pt>
              </c:numCache>
            </c:numRef>
          </c:val>
          <c:smooth val="0"/>
          <c:extLst>
            <c:ext xmlns:c16="http://schemas.microsoft.com/office/drawing/2014/chart" uri="{C3380CC4-5D6E-409C-BE32-E72D297353CC}">
              <c16:uniqueId val="{00000001-D25B-43C0-9E74-7071E5A7D90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5723-4494-9A18-75790D8F50B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338.47</c:v>
                </c:pt>
              </c:numCache>
            </c:numRef>
          </c:val>
          <c:smooth val="0"/>
          <c:extLst>
            <c:ext xmlns:c16="http://schemas.microsoft.com/office/drawing/2014/chart" uri="{C3380CC4-5D6E-409C-BE32-E72D297353CC}">
              <c16:uniqueId val="{00000001-5723-4494-9A18-75790D8F50B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38.130000000000003</c:v>
                </c:pt>
              </c:numCache>
            </c:numRef>
          </c:val>
          <c:extLst>
            <c:ext xmlns:c16="http://schemas.microsoft.com/office/drawing/2014/chart" uri="{C3380CC4-5D6E-409C-BE32-E72D297353CC}">
              <c16:uniqueId val="{00000000-D1FC-456E-84C7-F360C93EC73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56.06</c:v>
                </c:pt>
              </c:numCache>
            </c:numRef>
          </c:val>
          <c:smooth val="0"/>
          <c:extLst>
            <c:ext xmlns:c16="http://schemas.microsoft.com/office/drawing/2014/chart" uri="{C3380CC4-5D6E-409C-BE32-E72D297353CC}">
              <c16:uniqueId val="{00000001-D1FC-456E-84C7-F360C93EC73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431.7</c:v>
                </c:pt>
              </c:numCache>
            </c:numRef>
          </c:val>
          <c:extLst>
            <c:ext xmlns:c16="http://schemas.microsoft.com/office/drawing/2014/chart" uri="{C3380CC4-5D6E-409C-BE32-E72D297353CC}">
              <c16:uniqueId val="{00000000-EF2F-4C00-B251-372BFD5E7DE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304.36</c:v>
                </c:pt>
              </c:numCache>
            </c:numRef>
          </c:val>
          <c:smooth val="0"/>
          <c:extLst>
            <c:ext xmlns:c16="http://schemas.microsoft.com/office/drawing/2014/chart" uri="{C3380CC4-5D6E-409C-BE32-E72D297353CC}">
              <c16:uniqueId val="{00000001-EF2F-4C00-B251-372BFD5E7DE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38.76</c:v>
                </c:pt>
              </c:numCache>
            </c:numRef>
          </c:val>
          <c:extLst>
            <c:ext xmlns:c16="http://schemas.microsoft.com/office/drawing/2014/chart" uri="{C3380CC4-5D6E-409C-BE32-E72D297353CC}">
              <c16:uniqueId val="{00000000-E60A-4418-9EA0-EAFA026E951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54.08</c:v>
                </c:pt>
              </c:numCache>
            </c:numRef>
          </c:val>
          <c:smooth val="0"/>
          <c:extLst>
            <c:ext xmlns:c16="http://schemas.microsoft.com/office/drawing/2014/chart" uri="{C3380CC4-5D6E-409C-BE32-E72D297353CC}">
              <c16:uniqueId val="{00000001-E60A-4418-9EA0-EAFA026E951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A1EA-4601-AF21-413365DFDE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90.57</c:v>
                </c:pt>
              </c:numCache>
            </c:numRef>
          </c:val>
          <c:smooth val="0"/>
          <c:extLst>
            <c:ext xmlns:c16="http://schemas.microsoft.com/office/drawing/2014/chart" uri="{C3380CC4-5D6E-409C-BE32-E72D297353CC}">
              <c16:uniqueId val="{00000001-A1EA-4601-AF21-413365DFDE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【111.69】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島根県　美郷町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特定地域生活排水処理</v>
      </c>
      <c r="Q8" s="70"/>
      <c r="R8" s="70"/>
      <c r="S8" s="70"/>
      <c r="T8" s="70"/>
      <c r="U8" s="70"/>
      <c r="V8" s="70"/>
      <c r="W8" s="70" t="str">
        <f>データ!L6</f>
        <v>K2</v>
      </c>
      <c r="X8" s="70"/>
      <c r="Y8" s="70"/>
      <c r="Z8" s="70"/>
      <c r="AA8" s="70"/>
      <c r="AB8" s="70"/>
      <c r="AC8" s="70"/>
      <c r="AD8" s="71" t="str">
        <f>データ!$M$6</f>
        <v>非設置</v>
      </c>
      <c r="AE8" s="71"/>
      <c r="AF8" s="71"/>
      <c r="AG8" s="71"/>
      <c r="AH8" s="71"/>
      <c r="AI8" s="71"/>
      <c r="AJ8" s="71"/>
      <c r="AK8" s="3"/>
      <c r="AL8" s="50">
        <f>データ!S6</f>
        <v>4134</v>
      </c>
      <c r="AM8" s="50"/>
      <c r="AN8" s="50"/>
      <c r="AO8" s="50"/>
      <c r="AP8" s="50"/>
      <c r="AQ8" s="50"/>
      <c r="AR8" s="50"/>
      <c r="AS8" s="50"/>
      <c r="AT8" s="51">
        <f>データ!T6</f>
        <v>282.92</v>
      </c>
      <c r="AU8" s="51"/>
      <c r="AV8" s="51"/>
      <c r="AW8" s="51"/>
      <c r="AX8" s="51"/>
      <c r="AY8" s="51"/>
      <c r="AZ8" s="51"/>
      <c r="BA8" s="51"/>
      <c r="BB8" s="51">
        <f>データ!U6</f>
        <v>14.61</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26.76</v>
      </c>
      <c r="J10" s="51"/>
      <c r="K10" s="51"/>
      <c r="L10" s="51"/>
      <c r="M10" s="51"/>
      <c r="N10" s="51"/>
      <c r="O10" s="51"/>
      <c r="P10" s="51">
        <f>データ!P6</f>
        <v>23.62</v>
      </c>
      <c r="Q10" s="51"/>
      <c r="R10" s="51"/>
      <c r="S10" s="51"/>
      <c r="T10" s="51"/>
      <c r="U10" s="51"/>
      <c r="V10" s="51"/>
      <c r="W10" s="51">
        <f>データ!Q6</f>
        <v>100</v>
      </c>
      <c r="X10" s="51"/>
      <c r="Y10" s="51"/>
      <c r="Z10" s="51"/>
      <c r="AA10" s="51"/>
      <c r="AB10" s="51"/>
      <c r="AC10" s="51"/>
      <c r="AD10" s="50">
        <f>データ!R6</f>
        <v>3060</v>
      </c>
      <c r="AE10" s="50"/>
      <c r="AF10" s="50"/>
      <c r="AG10" s="50"/>
      <c r="AH10" s="50"/>
      <c r="AI10" s="50"/>
      <c r="AJ10" s="50"/>
      <c r="AK10" s="2"/>
      <c r="AL10" s="50">
        <f>データ!V6</f>
        <v>966</v>
      </c>
      <c r="AM10" s="50"/>
      <c r="AN10" s="50"/>
      <c r="AO10" s="50"/>
      <c r="AP10" s="50"/>
      <c r="AQ10" s="50"/>
      <c r="AR10" s="50"/>
      <c r="AS10" s="50"/>
      <c r="AT10" s="51">
        <f>データ!W6</f>
        <v>0.05</v>
      </c>
      <c r="AU10" s="51"/>
      <c r="AV10" s="51"/>
      <c r="AW10" s="51"/>
      <c r="AX10" s="51"/>
      <c r="AY10" s="51"/>
      <c r="AZ10" s="51"/>
      <c r="BA10" s="51"/>
      <c r="BB10" s="51">
        <f>データ!X6</f>
        <v>19320</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116</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hbB6bQQnPdclthb9hugPqkpuAUbQG9x89bE1JVXYzPjyOnrGfhZnCg6xIqTUpnc8716xOpqLzgBlnpmr23+6XA==" saltValue="GqIZZkWQ/KoRgRFUQajqu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324485</v>
      </c>
      <c r="D6" s="19">
        <f t="shared" si="3"/>
        <v>46</v>
      </c>
      <c r="E6" s="19">
        <f t="shared" si="3"/>
        <v>18</v>
      </c>
      <c r="F6" s="19">
        <f t="shared" si="3"/>
        <v>0</v>
      </c>
      <c r="G6" s="19">
        <f t="shared" si="3"/>
        <v>0</v>
      </c>
      <c r="H6" s="19" t="str">
        <f t="shared" si="3"/>
        <v>島根県　美郷町</v>
      </c>
      <c r="I6" s="19" t="str">
        <f t="shared" si="3"/>
        <v>法適用</v>
      </c>
      <c r="J6" s="19" t="str">
        <f t="shared" si="3"/>
        <v>下水道事業</v>
      </c>
      <c r="K6" s="19" t="str">
        <f t="shared" si="3"/>
        <v>特定地域生活排水処理</v>
      </c>
      <c r="L6" s="19" t="str">
        <f t="shared" si="3"/>
        <v>K2</v>
      </c>
      <c r="M6" s="19" t="str">
        <f t="shared" si="3"/>
        <v>非設置</v>
      </c>
      <c r="N6" s="20" t="str">
        <f t="shared" si="3"/>
        <v>-</v>
      </c>
      <c r="O6" s="20">
        <f t="shared" si="3"/>
        <v>26.76</v>
      </c>
      <c r="P6" s="20">
        <f t="shared" si="3"/>
        <v>23.62</v>
      </c>
      <c r="Q6" s="20">
        <f t="shared" si="3"/>
        <v>100</v>
      </c>
      <c r="R6" s="20">
        <f t="shared" si="3"/>
        <v>3060</v>
      </c>
      <c r="S6" s="20">
        <f t="shared" si="3"/>
        <v>4134</v>
      </c>
      <c r="T6" s="20">
        <f t="shared" si="3"/>
        <v>282.92</v>
      </c>
      <c r="U6" s="20">
        <f t="shared" si="3"/>
        <v>14.61</v>
      </c>
      <c r="V6" s="20">
        <f t="shared" si="3"/>
        <v>966</v>
      </c>
      <c r="W6" s="20">
        <f t="shared" si="3"/>
        <v>0.05</v>
      </c>
      <c r="X6" s="20">
        <f t="shared" si="3"/>
        <v>19320</v>
      </c>
      <c r="Y6" s="21" t="str">
        <f>IF(Y7="",NA(),Y7)</f>
        <v>-</v>
      </c>
      <c r="Z6" s="21" t="str">
        <f t="shared" ref="Z6:AH6" si="4">IF(Z7="",NA(),Z7)</f>
        <v>-</v>
      </c>
      <c r="AA6" s="21" t="str">
        <f t="shared" si="4"/>
        <v>-</v>
      </c>
      <c r="AB6" s="21" t="str">
        <f t="shared" si="4"/>
        <v>-</v>
      </c>
      <c r="AC6" s="21">
        <f t="shared" si="4"/>
        <v>100.89</v>
      </c>
      <c r="AD6" s="21" t="str">
        <f t="shared" si="4"/>
        <v>-</v>
      </c>
      <c r="AE6" s="21" t="str">
        <f t="shared" si="4"/>
        <v>-</v>
      </c>
      <c r="AF6" s="21" t="str">
        <f t="shared" si="4"/>
        <v>-</v>
      </c>
      <c r="AG6" s="21" t="str">
        <f t="shared" si="4"/>
        <v>-</v>
      </c>
      <c r="AH6" s="21">
        <f t="shared" si="4"/>
        <v>96.95</v>
      </c>
      <c r="AI6" s="20" t="str">
        <f>IF(AI7="","",IF(AI7="-","【-】","【"&amp;SUBSTITUTE(TEXT(AI7,"#,##0.00"),"-","△")&amp;"】"))</f>
        <v>【96.62】</v>
      </c>
      <c r="AJ6" s="21" t="str">
        <f>IF(AJ7="",NA(),AJ7)</f>
        <v>-</v>
      </c>
      <c r="AK6" s="21" t="str">
        <f t="shared" ref="AK6:AS6" si="5">IF(AK7="",NA(),AK7)</f>
        <v>-</v>
      </c>
      <c r="AL6" s="21" t="str">
        <f t="shared" si="5"/>
        <v>-</v>
      </c>
      <c r="AM6" s="21" t="str">
        <f t="shared" si="5"/>
        <v>-</v>
      </c>
      <c r="AN6" s="21">
        <f t="shared" si="5"/>
        <v>284</v>
      </c>
      <c r="AO6" s="21" t="str">
        <f t="shared" si="5"/>
        <v>-</v>
      </c>
      <c r="AP6" s="21" t="str">
        <f t="shared" si="5"/>
        <v>-</v>
      </c>
      <c r="AQ6" s="21" t="str">
        <f t="shared" si="5"/>
        <v>-</v>
      </c>
      <c r="AR6" s="21" t="str">
        <f t="shared" si="5"/>
        <v>-</v>
      </c>
      <c r="AS6" s="21">
        <f t="shared" si="5"/>
        <v>91.33</v>
      </c>
      <c r="AT6" s="20" t="str">
        <f>IF(AT7="","",IF(AT7="-","【-】","【"&amp;SUBSTITUTE(TEXT(AT7,"#,##0.00"),"-","△")&amp;"】"))</f>
        <v>【111.69】</v>
      </c>
      <c r="AU6" s="21" t="str">
        <f>IF(AU7="",NA(),AU7)</f>
        <v>-</v>
      </c>
      <c r="AV6" s="21" t="str">
        <f t="shared" ref="AV6:BD6" si="6">IF(AV7="",NA(),AV7)</f>
        <v>-</v>
      </c>
      <c r="AW6" s="21" t="str">
        <f t="shared" si="6"/>
        <v>-</v>
      </c>
      <c r="AX6" s="21" t="str">
        <f t="shared" si="6"/>
        <v>-</v>
      </c>
      <c r="AY6" s="21">
        <f t="shared" si="6"/>
        <v>78.08</v>
      </c>
      <c r="AZ6" s="21" t="str">
        <f t="shared" si="6"/>
        <v>-</v>
      </c>
      <c r="BA6" s="21" t="str">
        <f t="shared" si="6"/>
        <v>-</v>
      </c>
      <c r="BB6" s="21" t="str">
        <f t="shared" si="6"/>
        <v>-</v>
      </c>
      <c r="BC6" s="21" t="str">
        <f t="shared" si="6"/>
        <v>-</v>
      </c>
      <c r="BD6" s="21">
        <f t="shared" si="6"/>
        <v>126.97</v>
      </c>
      <c r="BE6" s="20" t="str">
        <f>IF(BE7="","",IF(BE7="-","【-】","【"&amp;SUBSTITUTE(TEXT(BE7,"#,##0.00"),"-","△")&amp;"】"))</f>
        <v>【111.29】</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338.47</v>
      </c>
      <c r="BP6" s="20" t="str">
        <f>IF(BP7="","",IF(BP7="-","【-】","【"&amp;SUBSTITUTE(TEXT(BP7,"#,##0.00"),"-","△")&amp;"】"))</f>
        <v>【349.83】</v>
      </c>
      <c r="BQ6" s="21" t="str">
        <f>IF(BQ7="",NA(),BQ7)</f>
        <v>-</v>
      </c>
      <c r="BR6" s="21" t="str">
        <f t="shared" ref="BR6:BZ6" si="8">IF(BR7="",NA(),BR7)</f>
        <v>-</v>
      </c>
      <c r="BS6" s="21" t="str">
        <f t="shared" si="8"/>
        <v>-</v>
      </c>
      <c r="BT6" s="21" t="str">
        <f t="shared" si="8"/>
        <v>-</v>
      </c>
      <c r="BU6" s="21">
        <f t="shared" si="8"/>
        <v>38.130000000000003</v>
      </c>
      <c r="BV6" s="21" t="str">
        <f t="shared" si="8"/>
        <v>-</v>
      </c>
      <c r="BW6" s="21" t="str">
        <f t="shared" si="8"/>
        <v>-</v>
      </c>
      <c r="BX6" s="21" t="str">
        <f t="shared" si="8"/>
        <v>-</v>
      </c>
      <c r="BY6" s="21" t="str">
        <f t="shared" si="8"/>
        <v>-</v>
      </c>
      <c r="BZ6" s="21">
        <f t="shared" si="8"/>
        <v>56.06</v>
      </c>
      <c r="CA6" s="20" t="str">
        <f>IF(CA7="","",IF(CA7="-","【-】","【"&amp;SUBSTITUTE(TEXT(CA7,"#,##0.00"),"-","△")&amp;"】"))</f>
        <v>【53.65】</v>
      </c>
      <c r="CB6" s="21" t="str">
        <f>IF(CB7="",NA(),CB7)</f>
        <v>-</v>
      </c>
      <c r="CC6" s="21" t="str">
        <f t="shared" ref="CC6:CK6" si="9">IF(CC7="",NA(),CC7)</f>
        <v>-</v>
      </c>
      <c r="CD6" s="21" t="str">
        <f t="shared" si="9"/>
        <v>-</v>
      </c>
      <c r="CE6" s="21" t="str">
        <f t="shared" si="9"/>
        <v>-</v>
      </c>
      <c r="CF6" s="21">
        <f t="shared" si="9"/>
        <v>431.7</v>
      </c>
      <c r="CG6" s="21" t="str">
        <f t="shared" si="9"/>
        <v>-</v>
      </c>
      <c r="CH6" s="21" t="str">
        <f t="shared" si="9"/>
        <v>-</v>
      </c>
      <c r="CI6" s="21" t="str">
        <f t="shared" si="9"/>
        <v>-</v>
      </c>
      <c r="CJ6" s="21" t="str">
        <f t="shared" si="9"/>
        <v>-</v>
      </c>
      <c r="CK6" s="21">
        <f t="shared" si="9"/>
        <v>304.36</v>
      </c>
      <c r="CL6" s="20" t="str">
        <f>IF(CL7="","",IF(CL7="-","【-】","【"&amp;SUBSTITUTE(TEXT(CL7,"#,##0.00"),"-","△")&amp;"】"))</f>
        <v>【307.86】</v>
      </c>
      <c r="CM6" s="21" t="str">
        <f>IF(CM7="",NA(),CM7)</f>
        <v>-</v>
      </c>
      <c r="CN6" s="21" t="str">
        <f t="shared" ref="CN6:CV6" si="10">IF(CN7="",NA(),CN7)</f>
        <v>-</v>
      </c>
      <c r="CO6" s="21" t="str">
        <f t="shared" si="10"/>
        <v>-</v>
      </c>
      <c r="CP6" s="21" t="str">
        <f t="shared" si="10"/>
        <v>-</v>
      </c>
      <c r="CQ6" s="21">
        <f t="shared" si="10"/>
        <v>38.76</v>
      </c>
      <c r="CR6" s="21" t="str">
        <f t="shared" si="10"/>
        <v>-</v>
      </c>
      <c r="CS6" s="21" t="str">
        <f t="shared" si="10"/>
        <v>-</v>
      </c>
      <c r="CT6" s="21" t="str">
        <f t="shared" si="10"/>
        <v>-</v>
      </c>
      <c r="CU6" s="21" t="str">
        <f t="shared" si="10"/>
        <v>-</v>
      </c>
      <c r="CV6" s="21">
        <f t="shared" si="10"/>
        <v>54.08</v>
      </c>
      <c r="CW6" s="20" t="str">
        <f>IF(CW7="","",IF(CW7="-","【-】","【"&amp;SUBSTITUTE(TEXT(CW7,"#,##0.00"),"-","△")&amp;"】"))</f>
        <v>【54.61】</v>
      </c>
      <c r="CX6" s="21" t="str">
        <f>IF(CX7="",NA(),CX7)</f>
        <v>-</v>
      </c>
      <c r="CY6" s="21" t="str">
        <f t="shared" ref="CY6:DG6" si="11">IF(CY7="",NA(),CY7)</f>
        <v>-</v>
      </c>
      <c r="CZ6" s="21" t="str">
        <f t="shared" si="11"/>
        <v>-</v>
      </c>
      <c r="DA6" s="21" t="str">
        <f t="shared" si="11"/>
        <v>-</v>
      </c>
      <c r="DB6" s="21">
        <f t="shared" si="11"/>
        <v>100</v>
      </c>
      <c r="DC6" s="21" t="str">
        <f t="shared" si="11"/>
        <v>-</v>
      </c>
      <c r="DD6" s="21" t="str">
        <f t="shared" si="11"/>
        <v>-</v>
      </c>
      <c r="DE6" s="21" t="str">
        <f t="shared" si="11"/>
        <v>-</v>
      </c>
      <c r="DF6" s="21" t="str">
        <f t="shared" si="11"/>
        <v>-</v>
      </c>
      <c r="DG6" s="21">
        <f t="shared" si="11"/>
        <v>90.57</v>
      </c>
      <c r="DH6" s="20" t="str">
        <f>IF(DH7="","",IF(DH7="-","【-】","【"&amp;SUBSTITUTE(TEXT(DH7,"#,##0.00"),"-","△")&amp;"】"))</f>
        <v>【85.31】</v>
      </c>
      <c r="DI6" s="21" t="str">
        <f>IF(DI7="",NA(),DI7)</f>
        <v>-</v>
      </c>
      <c r="DJ6" s="21" t="str">
        <f t="shared" ref="DJ6:DR6" si="12">IF(DJ7="",NA(),DJ7)</f>
        <v>-</v>
      </c>
      <c r="DK6" s="21" t="str">
        <f t="shared" si="12"/>
        <v>-</v>
      </c>
      <c r="DL6" s="21" t="str">
        <f t="shared" si="12"/>
        <v>-</v>
      </c>
      <c r="DM6" s="21">
        <f t="shared" si="12"/>
        <v>44.2</v>
      </c>
      <c r="DN6" s="21" t="str">
        <f t="shared" si="12"/>
        <v>-</v>
      </c>
      <c r="DO6" s="21" t="str">
        <f t="shared" si="12"/>
        <v>-</v>
      </c>
      <c r="DP6" s="21" t="str">
        <f t="shared" si="12"/>
        <v>-</v>
      </c>
      <c r="DQ6" s="21" t="str">
        <f t="shared" si="12"/>
        <v>-</v>
      </c>
      <c r="DR6" s="21">
        <f t="shared" si="12"/>
        <v>26.92</v>
      </c>
      <c r="DS6" s="20" t="str">
        <f>IF(DS7="","",IF(DS7="-","【-】","【"&amp;SUBSTITUTE(TEXT(DS7,"#,##0.00"),"-","△")&amp;"】"))</f>
        <v>【25.25】</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2">
      <c r="A7" s="14"/>
      <c r="B7" s="23">
        <v>2023</v>
      </c>
      <c r="C7" s="23">
        <v>324485</v>
      </c>
      <c r="D7" s="23">
        <v>46</v>
      </c>
      <c r="E7" s="23">
        <v>18</v>
      </c>
      <c r="F7" s="23">
        <v>0</v>
      </c>
      <c r="G7" s="23">
        <v>0</v>
      </c>
      <c r="H7" s="23" t="s">
        <v>96</v>
      </c>
      <c r="I7" s="23" t="s">
        <v>97</v>
      </c>
      <c r="J7" s="23" t="s">
        <v>98</v>
      </c>
      <c r="K7" s="23" t="s">
        <v>99</v>
      </c>
      <c r="L7" s="23" t="s">
        <v>100</v>
      </c>
      <c r="M7" s="23" t="s">
        <v>101</v>
      </c>
      <c r="N7" s="24" t="s">
        <v>102</v>
      </c>
      <c r="O7" s="24">
        <v>26.76</v>
      </c>
      <c r="P7" s="24">
        <v>23.62</v>
      </c>
      <c r="Q7" s="24">
        <v>100</v>
      </c>
      <c r="R7" s="24">
        <v>3060</v>
      </c>
      <c r="S7" s="24">
        <v>4134</v>
      </c>
      <c r="T7" s="24">
        <v>282.92</v>
      </c>
      <c r="U7" s="24">
        <v>14.61</v>
      </c>
      <c r="V7" s="24">
        <v>966</v>
      </c>
      <c r="W7" s="24">
        <v>0.05</v>
      </c>
      <c r="X7" s="24">
        <v>19320</v>
      </c>
      <c r="Y7" s="24" t="s">
        <v>102</v>
      </c>
      <c r="Z7" s="24" t="s">
        <v>102</v>
      </c>
      <c r="AA7" s="24" t="s">
        <v>102</v>
      </c>
      <c r="AB7" s="24" t="s">
        <v>102</v>
      </c>
      <c r="AC7" s="24">
        <v>100.89</v>
      </c>
      <c r="AD7" s="24" t="s">
        <v>102</v>
      </c>
      <c r="AE7" s="24" t="s">
        <v>102</v>
      </c>
      <c r="AF7" s="24" t="s">
        <v>102</v>
      </c>
      <c r="AG7" s="24" t="s">
        <v>102</v>
      </c>
      <c r="AH7" s="24">
        <v>96.95</v>
      </c>
      <c r="AI7" s="24">
        <v>96.62</v>
      </c>
      <c r="AJ7" s="24" t="s">
        <v>102</v>
      </c>
      <c r="AK7" s="24" t="s">
        <v>102</v>
      </c>
      <c r="AL7" s="24" t="s">
        <v>102</v>
      </c>
      <c r="AM7" s="24" t="s">
        <v>102</v>
      </c>
      <c r="AN7" s="24">
        <v>284</v>
      </c>
      <c r="AO7" s="24" t="s">
        <v>102</v>
      </c>
      <c r="AP7" s="24" t="s">
        <v>102</v>
      </c>
      <c r="AQ7" s="24" t="s">
        <v>102</v>
      </c>
      <c r="AR7" s="24" t="s">
        <v>102</v>
      </c>
      <c r="AS7" s="24">
        <v>91.33</v>
      </c>
      <c r="AT7" s="24">
        <v>111.69</v>
      </c>
      <c r="AU7" s="24" t="s">
        <v>102</v>
      </c>
      <c r="AV7" s="24" t="s">
        <v>102</v>
      </c>
      <c r="AW7" s="24" t="s">
        <v>102</v>
      </c>
      <c r="AX7" s="24" t="s">
        <v>102</v>
      </c>
      <c r="AY7" s="24">
        <v>78.08</v>
      </c>
      <c r="AZ7" s="24" t="s">
        <v>102</v>
      </c>
      <c r="BA7" s="24" t="s">
        <v>102</v>
      </c>
      <c r="BB7" s="24" t="s">
        <v>102</v>
      </c>
      <c r="BC7" s="24" t="s">
        <v>102</v>
      </c>
      <c r="BD7" s="24">
        <v>126.97</v>
      </c>
      <c r="BE7" s="24">
        <v>111.29</v>
      </c>
      <c r="BF7" s="24" t="s">
        <v>102</v>
      </c>
      <c r="BG7" s="24" t="s">
        <v>102</v>
      </c>
      <c r="BH7" s="24" t="s">
        <v>102</v>
      </c>
      <c r="BI7" s="24" t="s">
        <v>102</v>
      </c>
      <c r="BJ7" s="24">
        <v>0</v>
      </c>
      <c r="BK7" s="24" t="s">
        <v>102</v>
      </c>
      <c r="BL7" s="24" t="s">
        <v>102</v>
      </c>
      <c r="BM7" s="24" t="s">
        <v>102</v>
      </c>
      <c r="BN7" s="24" t="s">
        <v>102</v>
      </c>
      <c r="BO7" s="24">
        <v>338.47</v>
      </c>
      <c r="BP7" s="24">
        <v>349.83</v>
      </c>
      <c r="BQ7" s="24" t="s">
        <v>102</v>
      </c>
      <c r="BR7" s="24" t="s">
        <v>102</v>
      </c>
      <c r="BS7" s="24" t="s">
        <v>102</v>
      </c>
      <c r="BT7" s="24" t="s">
        <v>102</v>
      </c>
      <c r="BU7" s="24">
        <v>38.130000000000003</v>
      </c>
      <c r="BV7" s="24" t="s">
        <v>102</v>
      </c>
      <c r="BW7" s="24" t="s">
        <v>102</v>
      </c>
      <c r="BX7" s="24" t="s">
        <v>102</v>
      </c>
      <c r="BY7" s="24" t="s">
        <v>102</v>
      </c>
      <c r="BZ7" s="24">
        <v>56.06</v>
      </c>
      <c r="CA7" s="24">
        <v>53.65</v>
      </c>
      <c r="CB7" s="24" t="s">
        <v>102</v>
      </c>
      <c r="CC7" s="24" t="s">
        <v>102</v>
      </c>
      <c r="CD7" s="24" t="s">
        <v>102</v>
      </c>
      <c r="CE7" s="24" t="s">
        <v>102</v>
      </c>
      <c r="CF7" s="24">
        <v>431.7</v>
      </c>
      <c r="CG7" s="24" t="s">
        <v>102</v>
      </c>
      <c r="CH7" s="24" t="s">
        <v>102</v>
      </c>
      <c r="CI7" s="24" t="s">
        <v>102</v>
      </c>
      <c r="CJ7" s="24" t="s">
        <v>102</v>
      </c>
      <c r="CK7" s="24">
        <v>304.36</v>
      </c>
      <c r="CL7" s="24">
        <v>307.86</v>
      </c>
      <c r="CM7" s="24" t="s">
        <v>102</v>
      </c>
      <c r="CN7" s="24" t="s">
        <v>102</v>
      </c>
      <c r="CO7" s="24" t="s">
        <v>102</v>
      </c>
      <c r="CP7" s="24" t="s">
        <v>102</v>
      </c>
      <c r="CQ7" s="24">
        <v>38.76</v>
      </c>
      <c r="CR7" s="24" t="s">
        <v>102</v>
      </c>
      <c r="CS7" s="24" t="s">
        <v>102</v>
      </c>
      <c r="CT7" s="24" t="s">
        <v>102</v>
      </c>
      <c r="CU7" s="24" t="s">
        <v>102</v>
      </c>
      <c r="CV7" s="24">
        <v>54.08</v>
      </c>
      <c r="CW7" s="24">
        <v>54.61</v>
      </c>
      <c r="CX7" s="24" t="s">
        <v>102</v>
      </c>
      <c r="CY7" s="24" t="s">
        <v>102</v>
      </c>
      <c r="CZ7" s="24" t="s">
        <v>102</v>
      </c>
      <c r="DA7" s="24" t="s">
        <v>102</v>
      </c>
      <c r="DB7" s="24">
        <v>100</v>
      </c>
      <c r="DC7" s="24" t="s">
        <v>102</v>
      </c>
      <c r="DD7" s="24" t="s">
        <v>102</v>
      </c>
      <c r="DE7" s="24" t="s">
        <v>102</v>
      </c>
      <c r="DF7" s="24" t="s">
        <v>102</v>
      </c>
      <c r="DG7" s="24">
        <v>90.57</v>
      </c>
      <c r="DH7" s="24">
        <v>85.31</v>
      </c>
      <c r="DI7" s="24" t="s">
        <v>102</v>
      </c>
      <c r="DJ7" s="24" t="s">
        <v>102</v>
      </c>
      <c r="DK7" s="24" t="s">
        <v>102</v>
      </c>
      <c r="DL7" s="24" t="s">
        <v>102</v>
      </c>
      <c r="DM7" s="24">
        <v>44.2</v>
      </c>
      <c r="DN7" s="24" t="s">
        <v>102</v>
      </c>
      <c r="DO7" s="24" t="s">
        <v>102</v>
      </c>
      <c r="DP7" s="24" t="s">
        <v>102</v>
      </c>
      <c r="DQ7" s="24" t="s">
        <v>102</v>
      </c>
      <c r="DR7" s="24">
        <v>26.92</v>
      </c>
      <c r="DS7" s="24">
        <v>25.25</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2025-01-24T07:24:55Z</dcterms:created>
  <dcterms:modified xsi:type="dcterms:W3CDTF">2025-02-20T04:58:07Z</dcterms:modified>
  <cp:category/>
</cp:coreProperties>
</file>