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公営企業に係る経営比較分析表（令和５年度決算）の分析等について\【経営比較分析表】2023_324485_46_1718\【経営比較分析表】2023_324485_46_1718\"/>
    </mc:Choice>
  </mc:AlternateContent>
  <workbookProtection workbookAlgorithmName="SHA-512" workbookHashValue="oHYJQlb80oiwoif9dTFErKsKr8HdMUNpdD76F+B6auStbYwJZbCQbJNznGUnuz0TsF3WrCtGpA7ZvV1Mxgt5MQ==" workbookSaltValue="jI4Ydl4BbVdT9UpsQfrmuw=="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<sst xmlns="http://schemas.openxmlformats.org/spreadsheetml/2006/main" count="319" uniqueCount="115">
  <si>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</si>
  <si>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</si>
  <si>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</si>
  <si>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</si>
  <si>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</si>
  <si>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</si>
  <si>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</si>
  <si>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</si>
  <si>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</si>
  <si>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</si>
  <si>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</si>
  <si>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</si>
  <si>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</si>
  <si>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</si>
  <si>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</si>
  <si>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</si>
  <si>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</si>
  <si>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</si>
  <si>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</si>
  <si>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</si>
  <si>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</si>
  <si>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</si>
  <si>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</si>
  <si>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</si>
  <si>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</si>
  <si>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</si>
  <si>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</si>
  <si>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</si>
  <si>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</si>
  <si>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</si>
  <si>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</si>
  <si>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</si>
  <si>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</si>
  <si>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</si>
  <si>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</si>
  <si>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</si>
  <si>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</si>
  <si>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</si>
  <si>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</si>
  <si>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</si>
  <si>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</si>
  <si>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</si>
  <si>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</si>
  <si>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</si>
  <si>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</si>
  <si>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</si>
  <si>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</si>
  <si>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</si>
  <si>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</si>
  <si>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</si>
  <si>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</si>
  <si>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</si>
  <si>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</si>
  <si>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</si>
  <si>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</si>
  <si>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</si>
  <si>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</si>
  <si>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</si>
  <si>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</si>
  <si>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</si>
  <si>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</si>
  <si>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</si>
  <si>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</si>
  <si>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</si>
  <si>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</si>
  <si>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</si>
  <si>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</si>
  <si>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</si>
  <si>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</si>
  <si>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</si>
  <si>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</si>
  <si>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</si>
  <si>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</si>
  <si>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</si>
  <si>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</si>
  <si>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</si>
  <si>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</si>
  <si>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</si>
  <si>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</si>
  <si>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</si>
  <si>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</si>
  <si>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</si>
  <si>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</si>
  <si>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</si>
  <si>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</si>
  <si>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</si>
  <si>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</si>
  <si>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</si>
  <si>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</si>
  <si>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</si>
  <si>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</si>
  <si>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</si>
  <si>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</si>
  <si>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</si>
  <si>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</si>
  <si>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</si>
  <si>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</si>
  <si>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</si>
  <si>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</si>
  <si>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</si>
  <si>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</si>
  <si>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</si>
  <si>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</si>
  <si>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</si>
  <si>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</si>
  <si>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</si>
  <si>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</si>
  <si>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</si>
  <si>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</si>
  <si>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</si>
  <si>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</si>
  <si>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</si>
  <si>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努め、健全性及び効率性を保つ必要がある。</t>
    <phoneticPr fontId="4"/>
  </si>
  <si>
    <t>施設の最も古いもので平成13年供用開始となっている。平成30年度末現在において、施設は12施設であるがいずれも小規模の施設であり管渠延長も短い。そのため、管渠の修繕費は現在発生していないが、機器類の老朽化も進んでおり、今後維持管理費を検討していく必要がある。</t>
    <phoneticPr fontId="4"/>
  </si>
  <si>
    <t>令和5年度より法適用化した。
①収益的収支比率②累積欠損金比率③流動比率⑥汚水処理原価は、類似団体平均値よりも低く、⑤経費経回収率⑦施設利用率⑧水洗化率は、接続率や世帯利用が多いことから処理水量は多くなる傾向にあり、今後も同様に推移するものと思われる。ただ、料金収入の大きな増加は見込めないことから経営の健全性･効率性の観点から維持管理費の最大限の抑制が必要である。</t>
    <rPh sb="24" eb="26">
      <t>ルイセキ</t>
    </rPh>
    <rPh sb="26" eb="28">
      <t>ケッソン</t>
    </rPh>
    <rPh sb="28" eb="29">
      <t>キン</t>
    </rPh>
    <rPh sb="29" eb="31">
      <t>ヒリツ</t>
    </rPh>
    <rPh sb="32" eb="34">
      <t>リュウドウ</t>
    </rPh>
    <rPh sb="34" eb="36">
      <t>ヒリツ</t>
    </rPh>
    <rPh sb="37" eb="39">
      <t>オスイ</t>
    </rPh>
    <rPh sb="39" eb="41">
      <t>ショリ</t>
    </rPh>
    <rPh sb="41" eb="43">
      <t>ゲンカ</t>
    </rPh>
    <rPh sb="45" eb="46">
      <t>ルイ</t>
    </rPh>
    <rPh sb="46" eb="47">
      <t>ニ</t>
    </rPh>
    <rPh sb="47" eb="49">
      <t>ダンタイ</t>
    </rPh>
    <rPh sb="55" eb="56">
      <t>ヒク</t>
    </rPh>
    <rPh sb="59" eb="61">
      <t>ケイヒ</t>
    </rPh>
    <rPh sb="61" eb="62">
      <t>キョウ</t>
    </rPh>
    <rPh sb="62" eb="64">
      <t>カイシュウ</t>
    </rPh>
    <rPh sb="64" eb="65">
      <t>リツ</t>
    </rPh>
    <rPh sb="72" eb="75">
      <t>スイセンカ</t>
    </rPh>
    <rPh sb="75" eb="7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</si>
</sst>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1B-4E90-A502-5F1BA6AF58F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CD1B-4E90-A502-5F1BA6AF58F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116.68</c:v>
                </c:pt>
              </c:numCache>
            </c:numRef>
          </c:val>
          <c:extLst>
            <c:ext xmlns:c16="http://schemas.microsoft.com/office/drawing/2014/chart" uri="{C3380CC4-5D6E-409C-BE32-E72D297353CC}">
              <c16:uniqueId val="{00000000-5183-4647-BB05-F16B1106F8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109.38</c:v>
                </c:pt>
              </c:numCache>
            </c:numRef>
          </c:val>
          <c:smooth val="0"/>
          <c:extLst>
            <c:ext xmlns:c16="http://schemas.microsoft.com/office/drawing/2014/chart" uri="{C3380CC4-5D6E-409C-BE32-E72D297353CC}">
              <c16:uniqueId val="{00000001-5183-4647-BB05-F16B1106F8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56.54</c:v>
                </c:pt>
              </c:numCache>
            </c:numRef>
          </c:val>
          <c:extLst>
            <c:ext xmlns:c16="http://schemas.microsoft.com/office/drawing/2014/chart" uri="{C3380CC4-5D6E-409C-BE32-E72D297353CC}">
              <c16:uniqueId val="{00000000-495A-4A2A-A6D9-E382458E11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36.090000000000003</c:v>
                </c:pt>
              </c:numCache>
            </c:numRef>
          </c:val>
          <c:smooth val="0"/>
          <c:extLst>
            <c:ext xmlns:c16="http://schemas.microsoft.com/office/drawing/2014/chart" uri="{C3380CC4-5D6E-409C-BE32-E72D297353CC}">
              <c16:uniqueId val="{00000001-495A-4A2A-A6D9-E382458E11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F2D-4780-A002-048E73CE76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F2D-4780-A002-048E73CE76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99.87</c:v>
                </c:pt>
              </c:numCache>
            </c:numRef>
          </c:val>
          <c:extLst>
            <c:ext xmlns:c16="http://schemas.microsoft.com/office/drawing/2014/chart" uri="{C3380CC4-5D6E-409C-BE32-E72D297353CC}">
              <c16:uniqueId val="{00000000-8CFB-4988-8F0B-940120AB55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641.13</c:v>
                </c:pt>
              </c:numCache>
            </c:numRef>
          </c:val>
          <c:smooth val="0"/>
          <c:extLst>
            <c:ext xmlns:c16="http://schemas.microsoft.com/office/drawing/2014/chart" uri="{C3380CC4-5D6E-409C-BE32-E72D297353CC}">
              <c16:uniqueId val="{00000001-8CFB-4988-8F0B-940120AB55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43.12</c:v>
                </c:pt>
              </c:numCache>
            </c:numRef>
          </c:val>
          <c:extLst>
            <c:ext xmlns:c16="http://schemas.microsoft.com/office/drawing/2014/chart" uri="{C3380CC4-5D6E-409C-BE32-E72D297353CC}">
              <c16:uniqueId val="{00000000-8848-457E-B2ED-838B8734C65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90.92</c:v>
                </c:pt>
              </c:numCache>
            </c:numRef>
          </c:val>
          <c:smooth val="0"/>
          <c:extLst>
            <c:ext xmlns:c16="http://schemas.microsoft.com/office/drawing/2014/chart" uri="{C3380CC4-5D6E-409C-BE32-E72D297353CC}">
              <c16:uniqueId val="{00000001-8848-457E-B2ED-838B8734C65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42-464E-B13C-B7F4729B36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1312.67</c:v>
                </c:pt>
              </c:numCache>
            </c:numRef>
          </c:val>
          <c:smooth val="0"/>
          <c:extLst>
            <c:ext xmlns:c16="http://schemas.microsoft.com/office/drawing/2014/chart" uri="{C3380CC4-5D6E-409C-BE32-E72D297353CC}">
              <c16:uniqueId val="{00000001-FB42-464E-B13C-B7F4729B36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45.46</c:v>
                </c:pt>
              </c:numCache>
            </c:numRef>
          </c:val>
          <c:extLst>
            <c:ext xmlns:c16="http://schemas.microsoft.com/office/drawing/2014/chart" uri="{C3380CC4-5D6E-409C-BE32-E72D297353CC}">
              <c16:uniqueId val="{00000000-4617-43B9-A4F5-006B382238B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34.44</c:v>
                </c:pt>
              </c:numCache>
            </c:numRef>
          </c:val>
          <c:smooth val="0"/>
          <c:extLst>
            <c:ext xmlns:c16="http://schemas.microsoft.com/office/drawing/2014/chart" uri="{C3380CC4-5D6E-409C-BE32-E72D297353CC}">
              <c16:uniqueId val="{00000001-4617-43B9-A4F5-006B382238B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322.33999999999997</c:v>
                </c:pt>
              </c:numCache>
            </c:numRef>
          </c:val>
          <c:extLst>
            <c:ext xmlns:c16="http://schemas.microsoft.com/office/drawing/2014/chart" uri="{C3380CC4-5D6E-409C-BE32-E72D297353CC}">
              <c16:uniqueId val="{00000000-496B-4F90-BF17-45AE8DEDA4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541.80999999999995</c:v>
                </c:pt>
              </c:numCache>
            </c:numRef>
          </c:val>
          <c:smooth val="0"/>
          <c:extLst>
            <c:ext xmlns:c16="http://schemas.microsoft.com/office/drawing/2014/chart" uri="{C3380CC4-5D6E-409C-BE32-E72D297353CC}">
              <c16:uniqueId val="{00000001-496B-4F90-BF17-45AE8DEDA4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40.950000000000003</c:v>
                </c:pt>
              </c:numCache>
            </c:numRef>
          </c:val>
          <c:extLst>
            <c:ext xmlns:c16="http://schemas.microsoft.com/office/drawing/2014/chart" uri="{C3380CC4-5D6E-409C-BE32-E72D297353CC}">
              <c16:uniqueId val="{00000000-D8FC-4947-9083-31AEC4C4DC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32.979999999999997</c:v>
                </c:pt>
              </c:numCache>
            </c:numRef>
          </c:val>
          <c:smooth val="0"/>
          <c:extLst>
            <c:ext xmlns:c16="http://schemas.microsoft.com/office/drawing/2014/chart" uri="{C3380CC4-5D6E-409C-BE32-E72D297353CC}">
              <c16:uniqueId val="{00000001-D8FC-4947-9083-31AEC4C4DC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A622-488E-81CC-BA968BEC77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89.95</c:v>
                </c:pt>
              </c:numCache>
            </c:numRef>
          </c:val>
          <c:smooth val="0"/>
          <c:extLst>
            <c:ext xmlns:c16="http://schemas.microsoft.com/office/drawing/2014/chart" uri="{C3380CC4-5D6E-409C-BE32-E72D297353CC}">
              <c16:uniqueId val="{00000001-A622-488E-81CC-BA968BEC77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6" zoomScale="80" zoomScaleNormal="8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島根県　美郷町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5">
        <f>データ!S6</f>
        <v>4134</v>
      </c>
      <c r="AM8" s="45"/>
      <c r="AN8" s="45"/>
      <c r="AO8" s="45"/>
      <c r="AP8" s="45"/>
      <c r="AQ8" s="45"/>
      <c r="AR8" s="45"/>
      <c r="AS8" s="45"/>
      <c r="AT8" s="44">
        <f>データ!T6</f>
        <v>282.92</v>
      </c>
      <c r="AU8" s="44"/>
      <c r="AV8" s="44"/>
      <c r="AW8" s="44"/>
      <c r="AX8" s="44"/>
      <c r="AY8" s="44"/>
      <c r="AZ8" s="44"/>
      <c r="BA8" s="44"/>
      <c r="BB8" s="44">
        <f>データ!U6</f>
        <v>14.61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15.22</v>
      </c>
      <c r="J10" s="44"/>
      <c r="K10" s="44"/>
      <c r="L10" s="44"/>
      <c r="M10" s="44"/>
      <c r="N10" s="44"/>
      <c r="O10" s="44"/>
      <c r="P10" s="44">
        <f>データ!P6</f>
        <v>5.87</v>
      </c>
      <c r="Q10" s="44"/>
      <c r="R10" s="44"/>
      <c r="S10" s="44"/>
      <c r="T10" s="44"/>
      <c r="U10" s="44"/>
      <c r="V10" s="44"/>
      <c r="W10" s="44">
        <f>データ!Q6</f>
        <v>100</v>
      </c>
      <c r="X10" s="44"/>
      <c r="Y10" s="44"/>
      <c r="Z10" s="44"/>
      <c r="AA10" s="44"/>
      <c r="AB10" s="44"/>
      <c r="AC10" s="44"/>
      <c r="AD10" s="45">
        <f>データ!R6</f>
        <v>3060</v>
      </c>
      <c r="AE10" s="45"/>
      <c r="AF10" s="45"/>
      <c r="AG10" s="45"/>
      <c r="AH10" s="45"/>
      <c r="AI10" s="45"/>
      <c r="AJ10" s="45"/>
      <c r="AK10" s="2"/>
      <c r="AL10" s="45">
        <f>データ!V6</f>
        <v>240</v>
      </c>
      <c r="AM10" s="45"/>
      <c r="AN10" s="45"/>
      <c r="AO10" s="45"/>
      <c r="AP10" s="45"/>
      <c r="AQ10" s="45"/>
      <c r="AR10" s="45"/>
      <c r="AS10" s="45"/>
      <c r="AT10" s="44">
        <f>データ!W6</f>
        <v>0.05</v>
      </c>
      <c r="AU10" s="44"/>
      <c r="AV10" s="44"/>
      <c r="AW10" s="44"/>
      <c r="AX10" s="44"/>
      <c r="AY10" s="44"/>
      <c r="AZ10" s="44"/>
      <c r="BA10" s="44"/>
      <c r="BB10" s="44">
        <f>データ!X6</f>
        <v>4800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8b+Yv2vzvj2QxMaPOiqL0IAplaLaE9jZ3VCtPse0OsFUV5xJnJd9LvvnsgieNF0Oie8e1rHG6Ne1fkWqbG6LCw==" saltValue="Wm2VTlMBkIzBGj7q4AK7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324485</v>
      </c>
      <c r="D6" s="19">
        <f t="shared" si="3"/>
        <v>46</v>
      </c>
      <c r="E6" s="19">
        <f t="shared" si="3"/>
        <v>17</v>
      </c>
      <c r="F6" s="19">
        <f t="shared" si="3"/>
        <v>9</v>
      </c>
      <c r="G6" s="19">
        <f t="shared" si="3"/>
        <v>0</v>
      </c>
      <c r="H6" s="19" t="str">
        <f t="shared" si="3"/>
        <v>島根県　美郷町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15.22</v>
      </c>
      <c r="P6" s="20">
        <f t="shared" si="3"/>
        <v>5.87</v>
      </c>
      <c r="Q6" s="20">
        <f t="shared" si="3"/>
        <v>100</v>
      </c>
      <c r="R6" s="20">
        <f t="shared" si="3"/>
        <v>3060</v>
      </c>
      <c r="S6" s="20">
        <f t="shared" si="3"/>
        <v>4134</v>
      </c>
      <c r="T6" s="20">
        <f t="shared" si="3"/>
        <v>282.92</v>
      </c>
      <c r="U6" s="20">
        <f t="shared" si="3"/>
        <v>14.61</v>
      </c>
      <c r="V6" s="20">
        <f t="shared" si="3"/>
        <v>240</v>
      </c>
      <c r="W6" s="20">
        <f t="shared" si="3"/>
        <v>0.05</v>
      </c>
      <c r="X6" s="20">
        <f t="shared" si="3"/>
        <v>4800</v>
      </c>
      <c r="Y6" s="21" t="str">
        <f>IF(Y7="",NA(),Y7)</f>
        <v>-</v>
      </c>
      <c r="Z6" s="21" t="str">
        <f t="shared" ref="Z6:AH6" si="4">IF(Z7="",NA(),Z7)</f>
        <v>-</v>
      </c>
      <c r="AA6" s="21" t="str">
        <f t="shared" si="4"/>
        <v>-</v>
      </c>
      <c r="AB6" s="21" t="str">
        <f t="shared" si="4"/>
        <v>-</v>
      </c>
      <c r="AC6" s="21">
        <f t="shared" si="4"/>
        <v>116.68</v>
      </c>
      <c r="AD6" s="21" t="str">
        <f t="shared" si="4"/>
        <v>-</v>
      </c>
      <c r="AE6" s="21" t="str">
        <f t="shared" si="4"/>
        <v>-</v>
      </c>
      <c r="AF6" s="21" t="str">
        <f t="shared" si="4"/>
        <v>-</v>
      </c>
      <c r="AG6" s="21" t="str">
        <f t="shared" si="4"/>
        <v>-</v>
      </c>
      <c r="AH6" s="21">
        <f t="shared" si="4"/>
        <v>109.38</v>
      </c>
      <c r="AI6" s="20" t="str">
        <f>IF(AI7="","",IF(AI7="-","【-】","【"&amp;SUBSTITUTE(TEXT(AI7,"#,##0.00"),"-","△")&amp;"】"))</f>
        <v>【109.13】</v>
      </c>
      <c r="AJ6" s="21" t="str">
        <f>IF(AJ7="",NA(),AJ7)</f>
        <v>-</v>
      </c>
      <c r="AK6" s="21" t="str">
        <f t="shared" ref="AK6:AS6" si="5">IF(AK7="",NA(),AK7)</f>
        <v>-</v>
      </c>
      <c r="AL6" s="21" t="str">
        <f t="shared" si="5"/>
        <v>-</v>
      </c>
      <c r="AM6" s="21" t="str">
        <f t="shared" si="5"/>
        <v>-</v>
      </c>
      <c r="AN6" s="21">
        <f t="shared" si="5"/>
        <v>99.87</v>
      </c>
      <c r="AO6" s="21" t="str">
        <f t="shared" si="5"/>
        <v>-</v>
      </c>
      <c r="AP6" s="21" t="str">
        <f t="shared" si="5"/>
        <v>-</v>
      </c>
      <c r="AQ6" s="21" t="str">
        <f t="shared" si="5"/>
        <v>-</v>
      </c>
      <c r="AR6" s="21" t="str">
        <f t="shared" si="5"/>
        <v>-</v>
      </c>
      <c r="AS6" s="21">
        <f t="shared" si="5"/>
        <v>641.13</v>
      </c>
      <c r="AT6" s="20" t="str">
        <f>IF(AT7="","",IF(AT7="-","【-】","【"&amp;SUBSTITUTE(TEXT(AT7,"#,##0.00"),"-","△")&amp;"】"))</f>
        <v>【631.67】</v>
      </c>
      <c r="AU6" s="21" t="str">
        <f>IF(AU7="",NA(),AU7)</f>
        <v>-</v>
      </c>
      <c r="AV6" s="21" t="str">
        <f t="shared" ref="AV6:BD6" si="6">IF(AV7="",NA(),AV7)</f>
        <v>-</v>
      </c>
      <c r="AW6" s="21" t="str">
        <f t="shared" si="6"/>
        <v>-</v>
      </c>
      <c r="AX6" s="21" t="str">
        <f t="shared" si="6"/>
        <v>-</v>
      </c>
      <c r="AY6" s="21">
        <f t="shared" si="6"/>
        <v>43.12</v>
      </c>
      <c r="AZ6" s="21" t="str">
        <f t="shared" si="6"/>
        <v>-</v>
      </c>
      <c r="BA6" s="21" t="str">
        <f t="shared" si="6"/>
        <v>-</v>
      </c>
      <c r="BB6" s="21" t="str">
        <f t="shared" si="6"/>
        <v>-</v>
      </c>
      <c r="BC6" s="21" t="str">
        <f t="shared" si="6"/>
        <v>-</v>
      </c>
      <c r="BD6" s="21">
        <f t="shared" si="6"/>
        <v>90.92</v>
      </c>
      <c r="BE6" s="20" t="str">
        <f>IF(BE7="","",IF(BE7="-","【-】","【"&amp;SUBSTITUTE(TEXT(BE7,"#,##0.00"),"-","△")&amp;"】"))</f>
        <v>【91.66】</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1312.67</v>
      </c>
      <c r="BP6" s="20" t="str">
        <f>IF(BP7="","",IF(BP7="-","【-】","【"&amp;SUBSTITUTE(TEXT(BP7,"#,##0.00"),"-","△")&amp;"】"))</f>
        <v>【1,321.62】</v>
      </c>
      <c r="BQ6" s="21" t="str">
        <f>IF(BQ7="",NA(),BQ7)</f>
        <v>-</v>
      </c>
      <c r="BR6" s="21" t="str">
        <f t="shared" ref="BR6:BZ6" si="8">IF(BR7="",NA(),BR7)</f>
        <v>-</v>
      </c>
      <c r="BS6" s="21" t="str">
        <f t="shared" si="8"/>
        <v>-</v>
      </c>
      <c r="BT6" s="21" t="str">
        <f t="shared" si="8"/>
        <v>-</v>
      </c>
      <c r="BU6" s="21">
        <f t="shared" si="8"/>
        <v>45.46</v>
      </c>
      <c r="BV6" s="21" t="str">
        <f t="shared" si="8"/>
        <v>-</v>
      </c>
      <c r="BW6" s="21" t="str">
        <f t="shared" si="8"/>
        <v>-</v>
      </c>
      <c r="BX6" s="21" t="str">
        <f t="shared" si="8"/>
        <v>-</v>
      </c>
      <c r="BY6" s="21" t="str">
        <f t="shared" si="8"/>
        <v>-</v>
      </c>
      <c r="BZ6" s="21">
        <f t="shared" si="8"/>
        <v>34.44</v>
      </c>
      <c r="CA6" s="20" t="str">
        <f>IF(CA7="","",IF(CA7="-","【-】","【"&amp;SUBSTITUTE(TEXT(CA7,"#,##0.00"),"-","△")&amp;"】"))</f>
        <v>【34.61】</v>
      </c>
      <c r="CB6" s="21" t="str">
        <f>IF(CB7="",NA(),CB7)</f>
        <v>-</v>
      </c>
      <c r="CC6" s="21" t="str">
        <f t="shared" ref="CC6:CK6" si="9">IF(CC7="",NA(),CC7)</f>
        <v>-</v>
      </c>
      <c r="CD6" s="21" t="str">
        <f t="shared" si="9"/>
        <v>-</v>
      </c>
      <c r="CE6" s="21" t="str">
        <f t="shared" si="9"/>
        <v>-</v>
      </c>
      <c r="CF6" s="21">
        <f t="shared" si="9"/>
        <v>322.33999999999997</v>
      </c>
      <c r="CG6" s="21" t="str">
        <f t="shared" si="9"/>
        <v>-</v>
      </c>
      <c r="CH6" s="21" t="str">
        <f t="shared" si="9"/>
        <v>-</v>
      </c>
      <c r="CI6" s="21" t="str">
        <f t="shared" si="9"/>
        <v>-</v>
      </c>
      <c r="CJ6" s="21" t="str">
        <f t="shared" si="9"/>
        <v>-</v>
      </c>
      <c r="CK6" s="21">
        <f t="shared" si="9"/>
        <v>541.80999999999995</v>
      </c>
      <c r="CL6" s="20" t="str">
        <f>IF(CL7="","",IF(CL7="-","【-】","【"&amp;SUBSTITUTE(TEXT(CL7,"#,##0.00"),"-","△")&amp;"】"))</f>
        <v>【538.24】</v>
      </c>
      <c r="CM6" s="21" t="str">
        <f>IF(CM7="",NA(),CM7)</f>
        <v>-</v>
      </c>
      <c r="CN6" s="21" t="str">
        <f t="shared" ref="CN6:CV6" si="10">IF(CN7="",NA(),CN7)</f>
        <v>-</v>
      </c>
      <c r="CO6" s="21" t="str">
        <f t="shared" si="10"/>
        <v>-</v>
      </c>
      <c r="CP6" s="21" t="str">
        <f t="shared" si="10"/>
        <v>-</v>
      </c>
      <c r="CQ6" s="21">
        <f t="shared" si="10"/>
        <v>40.950000000000003</v>
      </c>
      <c r="CR6" s="21" t="str">
        <f t="shared" si="10"/>
        <v>-</v>
      </c>
      <c r="CS6" s="21" t="str">
        <f t="shared" si="10"/>
        <v>-</v>
      </c>
      <c r="CT6" s="21" t="str">
        <f t="shared" si="10"/>
        <v>-</v>
      </c>
      <c r="CU6" s="21" t="str">
        <f t="shared" si="10"/>
        <v>-</v>
      </c>
      <c r="CV6" s="21">
        <f t="shared" si="10"/>
        <v>32.979999999999997</v>
      </c>
      <c r="CW6" s="20" t="str">
        <f>IF(CW7="","",IF(CW7="-","【-】","【"&amp;SUBSTITUTE(TEXT(CW7,"#,##0.00"),"-","△")&amp;"】"))</f>
        <v>【33.03】</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89.95</v>
      </c>
      <c r="DH6" s="20" t="str">
        <f>IF(DH7="","",IF(DH7="-","【-】","【"&amp;SUBSTITUTE(TEXT(DH7,"#,##0.00"),"-","△")&amp;"】"))</f>
        <v>【89.81】</v>
      </c>
      <c r="DI6" s="21" t="str">
        <f>IF(DI7="",NA(),DI7)</f>
        <v>-</v>
      </c>
      <c r="DJ6" s="21" t="str">
        <f t="shared" ref="DJ6:DR6" si="12">IF(DJ7="",NA(),DJ7)</f>
        <v>-</v>
      </c>
      <c r="DK6" s="21" t="str">
        <f t="shared" si="12"/>
        <v>-</v>
      </c>
      <c r="DL6" s="21" t="str">
        <f t="shared" si="12"/>
        <v>-</v>
      </c>
      <c r="DM6" s="21">
        <f t="shared" si="12"/>
        <v>56.54</v>
      </c>
      <c r="DN6" s="21" t="str">
        <f t="shared" si="12"/>
        <v>-</v>
      </c>
      <c r="DO6" s="21" t="str">
        <f t="shared" si="12"/>
        <v>-</v>
      </c>
      <c r="DP6" s="21" t="str">
        <f t="shared" si="12"/>
        <v>-</v>
      </c>
      <c r="DQ6" s="21" t="str">
        <f t="shared" si="12"/>
        <v>-</v>
      </c>
      <c r="DR6" s="21">
        <f t="shared" si="12"/>
        <v>36.090000000000003</v>
      </c>
      <c r="DS6" s="20" t="str">
        <f>IF(DS7="","",IF(DS7="-","【-】","【"&amp;SUBSTITUTE(TEXT(DS7,"#,##0.00"),"-","△")&amp;"】"))</f>
        <v>【35.75】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2">
      <c r="A7" s="14"/>
      <c r="B7" s="23">
        <v>2023</v>
      </c>
      <c r="C7" s="23">
        <v>324485</v>
      </c>
      <c r="D7" s="23">
        <v>46</v>
      </c>
      <c r="E7" s="23">
        <v>17</v>
      </c>
      <c r="F7" s="23">
        <v>9</v>
      </c>
      <c r="G7" s="23">
        <v>0</v>
      </c>
      <c r="H7" s="23" t="s">
        <v>96</v>
      </c>
      <c r="I7" s="23" t="s">
        <v>97</v>
      </c>
      <c r="J7" s="23" t="s">
        <v>98</v>
      </c>
      <c r="K7" s="23" t="s">
        <v>99</v>
      </c>
      <c r="L7" s="23" t="s">
        <v>100</v>
      </c>
      <c r="M7" s="23" t="s">
        <v>101</v>
      </c>
      <c r="N7" s="24" t="s">
        <v>102</v>
      </c>
      <c r="O7" s="24">
        <v>15.22</v>
      </c>
      <c r="P7" s="24">
        <v>5.87</v>
      </c>
      <c r="Q7" s="24">
        <v>100</v>
      </c>
      <c r="R7" s="24">
        <v>3060</v>
      </c>
      <c r="S7" s="24">
        <v>4134</v>
      </c>
      <c r="T7" s="24">
        <v>282.92</v>
      </c>
      <c r="U7" s="24">
        <v>14.61</v>
      </c>
      <c r="V7" s="24">
        <v>240</v>
      </c>
      <c r="W7" s="24">
        <v>0.05</v>
      </c>
      <c r="X7" s="24">
        <v>4800</v>
      </c>
      <c r="Y7" s="24" t="s">
        <v>102</v>
      </c>
      <c r="Z7" s="24" t="s">
        <v>102</v>
      </c>
      <c r="AA7" s="24" t="s">
        <v>102</v>
      </c>
      <c r="AB7" s="24" t="s">
        <v>102</v>
      </c>
      <c r="AC7" s="24">
        <v>116.68</v>
      </c>
      <c r="AD7" s="24" t="s">
        <v>102</v>
      </c>
      <c r="AE7" s="24" t="s">
        <v>102</v>
      </c>
      <c r="AF7" s="24" t="s">
        <v>102</v>
      </c>
      <c r="AG7" s="24" t="s">
        <v>102</v>
      </c>
      <c r="AH7" s="24">
        <v>109.38</v>
      </c>
      <c r="AI7" s="24">
        <v>109.13</v>
      </c>
      <c r="AJ7" s="24" t="s">
        <v>102</v>
      </c>
      <c r="AK7" s="24" t="s">
        <v>102</v>
      </c>
      <c r="AL7" s="24" t="s">
        <v>102</v>
      </c>
      <c r="AM7" s="24" t="s">
        <v>102</v>
      </c>
      <c r="AN7" s="24">
        <v>99.87</v>
      </c>
      <c r="AO7" s="24" t="s">
        <v>102</v>
      </c>
      <c r="AP7" s="24" t="s">
        <v>102</v>
      </c>
      <c r="AQ7" s="24" t="s">
        <v>102</v>
      </c>
      <c r="AR7" s="24" t="s">
        <v>102</v>
      </c>
      <c r="AS7" s="24">
        <v>641.13</v>
      </c>
      <c r="AT7" s="24">
        <v>631.66999999999996</v>
      </c>
      <c r="AU7" s="24" t="s">
        <v>102</v>
      </c>
      <c r="AV7" s="24" t="s">
        <v>102</v>
      </c>
      <c r="AW7" s="24" t="s">
        <v>102</v>
      </c>
      <c r="AX7" s="24" t="s">
        <v>102</v>
      </c>
      <c r="AY7" s="24">
        <v>43.12</v>
      </c>
      <c r="AZ7" s="24" t="s">
        <v>102</v>
      </c>
      <c r="BA7" s="24" t="s">
        <v>102</v>
      </c>
      <c r="BB7" s="24" t="s">
        <v>102</v>
      </c>
      <c r="BC7" s="24" t="s">
        <v>102</v>
      </c>
      <c r="BD7" s="24">
        <v>90.92</v>
      </c>
      <c r="BE7" s="24">
        <v>91.66</v>
      </c>
      <c r="BF7" s="24" t="s">
        <v>102</v>
      </c>
      <c r="BG7" s="24" t="s">
        <v>102</v>
      </c>
      <c r="BH7" s="24" t="s">
        <v>102</v>
      </c>
      <c r="BI7" s="24" t="s">
        <v>102</v>
      </c>
      <c r="BJ7" s="24">
        <v>0</v>
      </c>
      <c r="BK7" s="24" t="s">
        <v>102</v>
      </c>
      <c r="BL7" s="24" t="s">
        <v>102</v>
      </c>
      <c r="BM7" s="24" t="s">
        <v>102</v>
      </c>
      <c r="BN7" s="24" t="s">
        <v>102</v>
      </c>
      <c r="BO7" s="24">
        <v>1312.67</v>
      </c>
      <c r="BP7" s="24">
        <v>1321.62</v>
      </c>
      <c r="BQ7" s="24" t="s">
        <v>102</v>
      </c>
      <c r="BR7" s="24" t="s">
        <v>102</v>
      </c>
      <c r="BS7" s="24" t="s">
        <v>102</v>
      </c>
      <c r="BT7" s="24" t="s">
        <v>102</v>
      </c>
      <c r="BU7" s="24">
        <v>45.46</v>
      </c>
      <c r="BV7" s="24" t="s">
        <v>102</v>
      </c>
      <c r="BW7" s="24" t="s">
        <v>102</v>
      </c>
      <c r="BX7" s="24" t="s">
        <v>102</v>
      </c>
      <c r="BY7" s="24" t="s">
        <v>102</v>
      </c>
      <c r="BZ7" s="24">
        <v>34.44</v>
      </c>
      <c r="CA7" s="24">
        <v>34.61</v>
      </c>
      <c r="CB7" s="24" t="s">
        <v>102</v>
      </c>
      <c r="CC7" s="24" t="s">
        <v>102</v>
      </c>
      <c r="CD7" s="24" t="s">
        <v>102</v>
      </c>
      <c r="CE7" s="24" t="s">
        <v>102</v>
      </c>
      <c r="CF7" s="24">
        <v>322.33999999999997</v>
      </c>
      <c r="CG7" s="24" t="s">
        <v>102</v>
      </c>
      <c r="CH7" s="24" t="s">
        <v>102</v>
      </c>
      <c r="CI7" s="24" t="s">
        <v>102</v>
      </c>
      <c r="CJ7" s="24" t="s">
        <v>102</v>
      </c>
      <c r="CK7" s="24">
        <v>541.80999999999995</v>
      </c>
      <c r="CL7" s="24">
        <v>538.24</v>
      </c>
      <c r="CM7" s="24" t="s">
        <v>102</v>
      </c>
      <c r="CN7" s="24" t="s">
        <v>102</v>
      </c>
      <c r="CO7" s="24" t="s">
        <v>102</v>
      </c>
      <c r="CP7" s="24" t="s">
        <v>102</v>
      </c>
      <c r="CQ7" s="24">
        <v>40.950000000000003</v>
      </c>
      <c r="CR7" s="24" t="s">
        <v>102</v>
      </c>
      <c r="CS7" s="24" t="s">
        <v>102</v>
      </c>
      <c r="CT7" s="24" t="s">
        <v>102</v>
      </c>
      <c r="CU7" s="24" t="s">
        <v>102</v>
      </c>
      <c r="CV7" s="24">
        <v>32.979999999999997</v>
      </c>
      <c r="CW7" s="24">
        <v>33.03</v>
      </c>
      <c r="CX7" s="24" t="s">
        <v>102</v>
      </c>
      <c r="CY7" s="24" t="s">
        <v>102</v>
      </c>
      <c r="CZ7" s="24" t="s">
        <v>102</v>
      </c>
      <c r="DA7" s="24" t="s">
        <v>102</v>
      </c>
      <c r="DB7" s="24">
        <v>100</v>
      </c>
      <c r="DC7" s="24" t="s">
        <v>102</v>
      </c>
      <c r="DD7" s="24" t="s">
        <v>102</v>
      </c>
      <c r="DE7" s="24" t="s">
        <v>102</v>
      </c>
      <c r="DF7" s="24" t="s">
        <v>102</v>
      </c>
      <c r="DG7" s="24">
        <v>89.95</v>
      </c>
      <c r="DH7" s="24">
        <v>89.81</v>
      </c>
      <c r="DI7" s="24" t="s">
        <v>102</v>
      </c>
      <c r="DJ7" s="24" t="s">
        <v>102</v>
      </c>
      <c r="DK7" s="24" t="s">
        <v>102</v>
      </c>
      <c r="DL7" s="24" t="s">
        <v>102</v>
      </c>
      <c r="DM7" s="24">
        <v>56.54</v>
      </c>
      <c r="DN7" s="24" t="s">
        <v>102</v>
      </c>
      <c r="DO7" s="24" t="s">
        <v>102</v>
      </c>
      <c r="DP7" s="24" t="s">
        <v>102</v>
      </c>
      <c r="DQ7" s="24" t="s">
        <v>102</v>
      </c>
      <c r="DR7" s="24">
        <v>36.090000000000003</v>
      </c>
      <c r="DS7" s="24">
        <v>35.75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2025-01-24T07:23:20Z</dcterms:created>
  <dcterms:modified xsi:type="dcterms:W3CDTF">2025-02-14T06:50:15Z</dcterms:modified>
  <cp:category/>
</cp:coreProperties>
</file>