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\\Svi03\共有フォルダ\建設課\上下水担当\★上下水収納関係\2.公営企業会計\7.経営比較分析表\R5決算\"/>
    </mc:Choice>
  </mc:AlternateContent>
  <xr:revisionPtr revIDLastSave="0" documentId="13_ncr:1_{DDDC5DEE-E505-4B50-B80B-673A32A10898}" xr6:coauthVersionLast="36" xr6:coauthVersionMax="36" xr10:uidLastSave="{00000000-0000-0000-0000-000000000000}"/>
  <workbookProtection workbookAlgorithmName="SHA-512" workbookHashValue="/jiWTbV5wKWQnv4mjWVfZOregKoWrNSEJBDGHsCynKCcnOgph/R0IvOly4QAPkUxGYrrEZN1MgoiF2b1VR+cOQ==" workbookSaltValue="Ge3ezXdYmeGFLQe8T7+/sw==" workbookSpinCount="100000" lockStructure="1"/>
  <bookViews>
    <workbookView xWindow="0" yWindow="0" windowWidth="23040" windowHeight="921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K85" i="4"/>
  <c r="J85" i="4"/>
  <c r="G85" i="4"/>
  <c r="F85" i="4"/>
  <c r="E85" i="4"/>
  <c r="AL10" i="4"/>
  <c r="AD10" i="4"/>
  <c r="B10" i="4"/>
  <c r="AD8" i="4"/>
  <c r="I8" i="4"/>
  <c r="B8" i="4"/>
</calcChain>
</file>

<file path=xl/sharedStrings.xml><?xml version="1.0" encoding="utf-8"?>
<sst xmlns="http://schemas.openxmlformats.org/spreadsheetml/2006/main" count="231" uniqueCount="116">
  <si>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</si>
  <si>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</si>
  <si>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</si>
  <si>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</si>
  <si>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</si>
  <si>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</si>
  <si>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</si>
  <si>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</si>
  <si>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</si>
  <si>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</si>
  <si>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</si>
  <si>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</si>
  <si>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</si>
  <si>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</si>
  <si>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</si>
  <si>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</si>
  <si>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</si>
  <si>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</si>
  <si>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</si>
  <si>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</si>
  <si>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</si>
  <si>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</si>
  <si>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</si>
  <si>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</si>
  <si>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</si>
  <si>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</si>
  <si>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</si>
  <si>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</si>
  <si>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</si>
  <si>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</si>
  <si>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</si>
  <si>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</si>
  <si>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</si>
  <si>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</si>
  <si>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</si>
  <si>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</si>
  <si>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</si>
  <si>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</si>
  <si>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</si>
  <si>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</si>
  <si>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</si>
  <si>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</si>
  <si>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</si>
  <si>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</si>
  <si>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</si>
  <si>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</si>
  <si>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</si>
  <si>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</si>
  <si>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</si>
  <si>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</si>
  <si>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</si>
  <si>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</si>
  <si>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</si>
  <si>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</si>
  <si>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</si>
  <si>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</si>
  <si>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</si>
  <si>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</si>
  <si>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</si>
  <si>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</si>
  <si>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</si>
  <si>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</si>
  <si>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</si>
  <si>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</si>
  <si>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</si>
  <si>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</si>
  <si>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</si>
  <si>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</si>
  <si>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</si>
  <si>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</si>
  <si>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</si>
  <si>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</si>
  <si>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</si>
  <si>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</si>
  <si>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</si>
  <si>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</si>
  <si>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</si>
  <si>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</si>
  <si>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</si>
  <si>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</si>
  <si>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</si>
  <si>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</si>
  <si>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</si>
  <si>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</si>
  <si>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</si>
  <si>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</si>
  <si>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</si>
  <si>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</si>
  <si>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</si>
  <si>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</si>
  <si>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</si>
  <si>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</si>
  <si>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</si>
  <si>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</si>
  <si>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</si>
  <si>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</si>
  <si>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飯南町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</si>
  <si>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</si>
  <si>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</si>
  <si>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</si>
  <si>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</si>
  <si>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</si>
  <si>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</si>
  <si>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</si>
  <si>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</si>
  <si>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</si>
  <si>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</si>
  <si>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</si>
  <si>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</si>
  <si>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</si>
  <si>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</si>
  <si>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</si>
  <si>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</si>
  <si>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令和5年度は、経常収支比率が100％を超えており、単年度収支は黒字であった。また、累積欠損金比率もゼロとなっている。
　流動比率は100%を超えている。施設整備については終了しているが、農村整備事業により施設の更新等を予定しているため、企業債残高に注視した事業計画を立てる必要がある。
　企業債残高対事業規模比率は類似団体に比較すると低いが、施設更新等の際には上昇すると見込まれるため、適正な数値を維持できるよう努める必要がある。
　経費回収率は100%を下回っており、繰出金に依存せず経営できる体質への転換が必要である。
　施設利用率については、類似団体を下回っているため、さらなる加入率の促進に努める必要がある。</t>
    <rPh sb="20" eb="21">
      <t>コ</t>
    </rPh>
    <rPh sb="32" eb="34">
      <t>クロジ</t>
    </rPh>
    <rPh sb="71" eb="72">
      <t>コ</t>
    </rPh>
    <rPh sb="94" eb="96">
      <t>ノウソン</t>
    </rPh>
    <rPh sb="96" eb="98">
      <t>セイビ</t>
    </rPh>
    <rPh sb="98" eb="100">
      <t>ジギョウ</t>
    </rPh>
    <rPh sb="110" eb="112">
      <t>ヨテイ</t>
    </rPh>
    <phoneticPr fontId="4"/>
  </si>
  <si>
    <t>　有形固定資産減価償却率は類似団体よりも高く、老朽化度合いは高いと言える。供用開始から20年以上が経過しており、処理施設内の機器の故障も増えつつあり、都度、修繕を行っている状況である。
　今後は、農村整備事業により施設の長寿命化等を図りながら、突発的な大規模修繕が経営を圧迫することのないよう、施設の維持管理に努める。</t>
    <rPh sb="98" eb="100">
      <t>ノウソン</t>
    </rPh>
    <rPh sb="100" eb="102">
      <t>セイビ</t>
    </rPh>
    <rPh sb="102" eb="104">
      <t>ジギョウ</t>
    </rPh>
    <phoneticPr fontId="4"/>
  </si>
  <si>
    <t>　農村整備事業により施設の更新を予定しており、施設の長寿命化を図る。今後も中長期の更新需要見通しを検討しながら、財政収支見通しを踏まえた更新財源の確保を図り、健全経営を行っていく。</t>
    <rPh sb="1" eb="3">
      <t>ノウソン</t>
    </rPh>
    <rPh sb="3" eb="5">
      <t>セイビ</t>
    </rPh>
    <rPh sb="5" eb="7">
      <t>ジギョウ</t>
    </rPh>
    <rPh sb="10" eb="12">
      <t>シセツ</t>
    </rPh>
    <rPh sb="13" eb="15">
      <t>コウシン</t>
    </rPh>
    <rPh sb="16" eb="18">
      <t>ヨテイ</t>
    </rPh>
    <rPh sb="23" eb="25">
      <t>シセツ</t>
    </rPh>
    <rPh sb="26" eb="30">
      <t>チョウジュミョウカ</t>
    </rPh>
    <rPh sb="31" eb="32">
      <t>ハカ</t>
    </rPh>
    <rPh sb="34" eb="36">
      <t>コンゴ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</si>
</sst>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2-4A76-AA1B-34994FD95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62-4A76-AA1B-34994FD95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45.38</c:v>
                </c:pt>
                <c:pt idx="1">
                  <c:v>45.38</c:v>
                </c:pt>
                <c:pt idx="2">
                  <c:v>45.38</c:v>
                </c:pt>
                <c:pt idx="3">
                  <c:v>45.38</c:v>
                </c:pt>
                <c:pt idx="4">
                  <c:v>45.38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B-4DFF-84BF-8C58811F5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4B-4DFF-84BF-8C58811F5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96.73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9-4BC7-8052-ED22641B1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84.98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99-4BC7-8052-ED22641B1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114.78</c:v>
                </c:pt>
                <c:pt idx="1">
                  <c:v>94.8</c:v>
                </c:pt>
                <c:pt idx="2">
                  <c:v>140.51</c:v>
                </c:pt>
                <c:pt idx="3">
                  <c:v>87.29</c:v>
                </c:pt>
                <c:pt idx="4">
                  <c:v>112.55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6-45AB-89CF-CC0EBC231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103.6</c:v>
                </c:pt>
                <c:pt idx="1">
                  <c:v>106.37</c:v>
                </c:pt>
                <c:pt idx="2">
                  <c:v>106.07</c:v>
                </c:pt>
                <c:pt idx="3">
                  <c:v>105.5</c:v>
                </c:pt>
                <c:pt idx="4">
                  <c:v>106.35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66-45AB-89CF-CC0EBC231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64.98</c:v>
                </c:pt>
                <c:pt idx="1">
                  <c:v>66.17</c:v>
                </c:pt>
                <c:pt idx="2">
                  <c:v>67.349999999999994</c:v>
                </c:pt>
                <c:pt idx="3">
                  <c:v>68.52</c:v>
                </c:pt>
                <c:pt idx="4">
                  <c:v>69.680000000000007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5-4F95-9104-61694CE1A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23.06</c:v>
                </c:pt>
                <c:pt idx="1">
                  <c:v>20.34</c:v>
                </c:pt>
                <c:pt idx="2">
                  <c:v>21.85</c:v>
                </c:pt>
                <c:pt idx="3">
                  <c:v>25.19</c:v>
                </c:pt>
                <c:pt idx="4">
                  <c:v>25.46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F5-4F95-9104-61694CE1A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A-48E4-B195-47D012F65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1A-48E4-B195-47D012F65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8-4616-A58F-7D89F2281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193.99</c:v>
                </c:pt>
                <c:pt idx="1">
                  <c:v>139.02000000000001</c:v>
                </c:pt>
                <c:pt idx="2">
                  <c:v>132.04</c:v>
                </c:pt>
                <c:pt idx="3">
                  <c:v>145.43</c:v>
                </c:pt>
                <c:pt idx="4">
                  <c:v>129.88999999999999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B8-4616-A58F-7D89F2281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56.56</c:v>
                </c:pt>
                <c:pt idx="1">
                  <c:v>41.61</c:v>
                </c:pt>
                <c:pt idx="2">
                  <c:v>77.39</c:v>
                </c:pt>
                <c:pt idx="3">
                  <c:v>103.3</c:v>
                </c:pt>
                <c:pt idx="4">
                  <c:v>154.29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9D-4899-B06C-C6A71DC23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26.99</c:v>
                </c:pt>
                <c:pt idx="1">
                  <c:v>29.13</c:v>
                </c:pt>
                <c:pt idx="2">
                  <c:v>35.69</c:v>
                </c:pt>
                <c:pt idx="3">
                  <c:v>38.4</c:v>
                </c:pt>
                <c:pt idx="4">
                  <c:v>44.04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9D-4899-B06C-C6A71DC23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51.66</c:v>
                </c:pt>
                <c:pt idx="1">
                  <c:v>49.28</c:v>
                </c:pt>
                <c:pt idx="2">
                  <c:v>38.71</c:v>
                </c:pt>
                <c:pt idx="3">
                  <c:v>25.85</c:v>
                </c:pt>
                <c:pt idx="4">
                  <c:v>13.87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03-4829-BDB0-D8E68F5FE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826.83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03-4829-BDB0-D8E68F5FE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75</c:v>
                </c:pt>
                <c:pt idx="1">
                  <c:v>72.44</c:v>
                </c:pt>
                <c:pt idx="2">
                  <c:v>51.71</c:v>
                </c:pt>
                <c:pt idx="3">
                  <c:v>69.27</c:v>
                </c:pt>
                <c:pt idx="4">
                  <c:v>63.9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0-450A-8741-E2333AF43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57.31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50-450A-8741-E2333AF43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316.18</c:v>
                </c:pt>
                <c:pt idx="1">
                  <c:v>325.47000000000003</c:v>
                </c:pt>
                <c:pt idx="2">
                  <c:v>457.85</c:v>
                </c:pt>
                <c:pt idx="3">
                  <c:v>393.4</c:v>
                </c:pt>
                <c:pt idx="4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A-406B-8214-539BC7DC3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273.52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8A-406B-8214-539BC7DC3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T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</row>
    <row r="3" spans="1:78" ht="9.75" customHeight="1" x14ac:dyDescent="0.15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</row>
    <row r="4" spans="1:78" ht="9.75" customHeight="1" x14ac:dyDescent="0.15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9" t="str">
        <f>データ!H6</f>
        <v>島根県　飯南町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8" t="s">
        <v>1</v>
      </c>
      <c r="C7" s="58"/>
      <c r="D7" s="58"/>
      <c r="E7" s="58"/>
      <c r="F7" s="58"/>
      <c r="G7" s="58"/>
      <c r="H7" s="58"/>
      <c r="I7" s="58" t="s">
        <v>2</v>
      </c>
      <c r="J7" s="58"/>
      <c r="K7" s="58"/>
      <c r="L7" s="58"/>
      <c r="M7" s="58"/>
      <c r="N7" s="58"/>
      <c r="O7" s="58"/>
      <c r="P7" s="58" t="s">
        <v>3</v>
      </c>
      <c r="Q7" s="58"/>
      <c r="R7" s="58"/>
      <c r="S7" s="58"/>
      <c r="T7" s="58"/>
      <c r="U7" s="58"/>
      <c r="V7" s="58"/>
      <c r="W7" s="58" t="s">
        <v>4</v>
      </c>
      <c r="X7" s="58"/>
      <c r="Y7" s="58"/>
      <c r="Z7" s="58"/>
      <c r="AA7" s="58"/>
      <c r="AB7" s="58"/>
      <c r="AC7" s="58"/>
      <c r="AD7" s="58" t="s">
        <v>5</v>
      </c>
      <c r="AE7" s="58"/>
      <c r="AF7" s="58"/>
      <c r="AG7" s="58"/>
      <c r="AH7" s="58"/>
      <c r="AI7" s="58"/>
      <c r="AJ7" s="58"/>
      <c r="AK7" s="3"/>
      <c r="AL7" s="58" t="s">
        <v>6</v>
      </c>
      <c r="AM7" s="58"/>
      <c r="AN7" s="58"/>
      <c r="AO7" s="58"/>
      <c r="AP7" s="58"/>
      <c r="AQ7" s="58"/>
      <c r="AR7" s="58"/>
      <c r="AS7" s="58"/>
      <c r="AT7" s="58" t="s">
        <v>7</v>
      </c>
      <c r="AU7" s="58"/>
      <c r="AV7" s="58"/>
      <c r="AW7" s="58"/>
      <c r="AX7" s="58"/>
      <c r="AY7" s="58"/>
      <c r="AZ7" s="58"/>
      <c r="BA7" s="58"/>
      <c r="BB7" s="58" t="s">
        <v>8</v>
      </c>
      <c r="BC7" s="58"/>
      <c r="BD7" s="58"/>
      <c r="BE7" s="58"/>
      <c r="BF7" s="58"/>
      <c r="BG7" s="58"/>
      <c r="BH7" s="58"/>
      <c r="BI7" s="58"/>
      <c r="BJ7" s="3"/>
      <c r="BK7" s="3"/>
      <c r="BL7" s="61" t="s">
        <v>9</v>
      </c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3"/>
    </row>
    <row r="8" spans="1:78" ht="18.75" customHeight="1" x14ac:dyDescent="0.15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農業集落排水</v>
      </c>
      <c r="Q8" s="64"/>
      <c r="R8" s="64"/>
      <c r="S8" s="64"/>
      <c r="T8" s="64"/>
      <c r="U8" s="64"/>
      <c r="V8" s="64"/>
      <c r="W8" s="64" t="str">
        <f>データ!L6</f>
        <v>F2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53">
        <f>データ!S6</f>
        <v>4482</v>
      </c>
      <c r="AM8" s="53"/>
      <c r="AN8" s="53"/>
      <c r="AO8" s="53"/>
      <c r="AP8" s="53"/>
      <c r="AQ8" s="53"/>
      <c r="AR8" s="53"/>
      <c r="AS8" s="53"/>
      <c r="AT8" s="52">
        <f>データ!T6</f>
        <v>242.88</v>
      </c>
      <c r="AU8" s="52"/>
      <c r="AV8" s="52"/>
      <c r="AW8" s="52"/>
      <c r="AX8" s="52"/>
      <c r="AY8" s="52"/>
      <c r="AZ8" s="52"/>
      <c r="BA8" s="52"/>
      <c r="BB8" s="52">
        <f>データ!U6</f>
        <v>18.45</v>
      </c>
      <c r="BC8" s="52"/>
      <c r="BD8" s="52"/>
      <c r="BE8" s="52"/>
      <c r="BF8" s="52"/>
      <c r="BG8" s="52"/>
      <c r="BH8" s="52"/>
      <c r="BI8" s="52"/>
      <c r="BJ8" s="3"/>
      <c r="BK8" s="3"/>
      <c r="BL8" s="66" t="s">
        <v>10</v>
      </c>
      <c r="BM8" s="67"/>
      <c r="BN8" s="56" t="s">
        <v>11</v>
      </c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7"/>
    </row>
    <row r="9" spans="1:78" ht="18.75" customHeight="1" x14ac:dyDescent="0.15">
      <c r="A9" s="2"/>
      <c r="B9" s="58" t="s">
        <v>12</v>
      </c>
      <c r="C9" s="58"/>
      <c r="D9" s="58"/>
      <c r="E9" s="58"/>
      <c r="F9" s="58"/>
      <c r="G9" s="58"/>
      <c r="H9" s="58"/>
      <c r="I9" s="58" t="s">
        <v>13</v>
      </c>
      <c r="J9" s="58"/>
      <c r="K9" s="58"/>
      <c r="L9" s="58"/>
      <c r="M9" s="58"/>
      <c r="N9" s="58"/>
      <c r="O9" s="58"/>
      <c r="P9" s="58" t="s">
        <v>14</v>
      </c>
      <c r="Q9" s="58"/>
      <c r="R9" s="58"/>
      <c r="S9" s="58"/>
      <c r="T9" s="58"/>
      <c r="U9" s="58"/>
      <c r="V9" s="58"/>
      <c r="W9" s="58" t="s">
        <v>15</v>
      </c>
      <c r="X9" s="58"/>
      <c r="Y9" s="58"/>
      <c r="Z9" s="58"/>
      <c r="AA9" s="58"/>
      <c r="AB9" s="58"/>
      <c r="AC9" s="58"/>
      <c r="AD9" s="58" t="s">
        <v>16</v>
      </c>
      <c r="AE9" s="58"/>
      <c r="AF9" s="58"/>
      <c r="AG9" s="58"/>
      <c r="AH9" s="58"/>
      <c r="AI9" s="58"/>
      <c r="AJ9" s="58"/>
      <c r="AK9" s="3"/>
      <c r="AL9" s="58" t="s">
        <v>17</v>
      </c>
      <c r="AM9" s="58"/>
      <c r="AN9" s="58"/>
      <c r="AO9" s="58"/>
      <c r="AP9" s="58"/>
      <c r="AQ9" s="58"/>
      <c r="AR9" s="58"/>
      <c r="AS9" s="58"/>
      <c r="AT9" s="58" t="s">
        <v>18</v>
      </c>
      <c r="AU9" s="58"/>
      <c r="AV9" s="58"/>
      <c r="AW9" s="58"/>
      <c r="AX9" s="58"/>
      <c r="AY9" s="58"/>
      <c r="AZ9" s="58"/>
      <c r="BA9" s="58"/>
      <c r="BB9" s="58" t="s">
        <v>19</v>
      </c>
      <c r="BC9" s="58"/>
      <c r="BD9" s="58"/>
      <c r="BE9" s="58"/>
      <c r="BF9" s="58"/>
      <c r="BG9" s="58"/>
      <c r="BH9" s="58"/>
      <c r="BI9" s="58"/>
      <c r="BJ9" s="3"/>
      <c r="BK9" s="3"/>
      <c r="BL9" s="59" t="s">
        <v>20</v>
      </c>
      <c r="BM9" s="60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52" t="str">
        <f>データ!N6</f>
        <v>-</v>
      </c>
      <c r="C10" s="52"/>
      <c r="D10" s="52"/>
      <c r="E10" s="52"/>
      <c r="F10" s="52"/>
      <c r="G10" s="52"/>
      <c r="H10" s="52"/>
      <c r="I10" s="52">
        <f>データ!O6</f>
        <v>94.89</v>
      </c>
      <c r="J10" s="52"/>
      <c r="K10" s="52"/>
      <c r="L10" s="52"/>
      <c r="M10" s="52"/>
      <c r="N10" s="52"/>
      <c r="O10" s="52"/>
      <c r="P10" s="52">
        <f>データ!P6</f>
        <v>3.52</v>
      </c>
      <c r="Q10" s="52"/>
      <c r="R10" s="52"/>
      <c r="S10" s="52"/>
      <c r="T10" s="52"/>
      <c r="U10" s="52"/>
      <c r="V10" s="52"/>
      <c r="W10" s="52">
        <f>データ!Q6</f>
        <v>100</v>
      </c>
      <c r="X10" s="52"/>
      <c r="Y10" s="52"/>
      <c r="Z10" s="52"/>
      <c r="AA10" s="52"/>
      <c r="AB10" s="52"/>
      <c r="AC10" s="52"/>
      <c r="AD10" s="53">
        <f>データ!R6</f>
        <v>4813</v>
      </c>
      <c r="AE10" s="53"/>
      <c r="AF10" s="53"/>
      <c r="AG10" s="53"/>
      <c r="AH10" s="53"/>
      <c r="AI10" s="53"/>
      <c r="AJ10" s="53"/>
      <c r="AK10" s="2"/>
      <c r="AL10" s="53">
        <f>データ!V6</f>
        <v>153</v>
      </c>
      <c r="AM10" s="53"/>
      <c r="AN10" s="53"/>
      <c r="AO10" s="53"/>
      <c r="AP10" s="53"/>
      <c r="AQ10" s="53"/>
      <c r="AR10" s="53"/>
      <c r="AS10" s="53"/>
      <c r="AT10" s="52">
        <f>データ!W6</f>
        <v>0.13</v>
      </c>
      <c r="AU10" s="52"/>
      <c r="AV10" s="52"/>
      <c r="AW10" s="52"/>
      <c r="AX10" s="52"/>
      <c r="AY10" s="52"/>
      <c r="AZ10" s="52"/>
      <c r="BA10" s="52"/>
      <c r="BB10" s="52">
        <f>データ!X6</f>
        <v>1176.92</v>
      </c>
      <c r="BC10" s="52"/>
      <c r="BD10" s="52"/>
      <c r="BE10" s="52"/>
      <c r="BF10" s="52"/>
      <c r="BG10" s="52"/>
      <c r="BH10" s="52"/>
      <c r="BI10" s="52"/>
      <c r="BJ10" s="2"/>
      <c r="BK10" s="2"/>
      <c r="BL10" s="54" t="s">
        <v>22</v>
      </c>
      <c r="BM10" s="55"/>
      <c r="BN10" s="43" t="s">
        <v>23</v>
      </c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5" t="s">
        <v>24</v>
      </c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</row>
    <row r="14" spans="1:78" ht="13.5" customHeight="1" x14ac:dyDescent="0.15">
      <c r="A14" s="2"/>
      <c r="B14" s="47" t="s">
        <v>25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9"/>
      <c r="BK14" s="2"/>
      <c r="BL14" s="36" t="s">
        <v>26</v>
      </c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8"/>
    </row>
    <row r="15" spans="1:78" ht="13.5" customHeight="1" x14ac:dyDescent="0.15">
      <c r="A15" s="2"/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5"/>
      <c r="BK15" s="2"/>
      <c r="BL15" s="39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1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113</v>
      </c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2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2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2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2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2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2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2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2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2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2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2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2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2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2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2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2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2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2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2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2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2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2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2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2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2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2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2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2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0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6" t="s">
        <v>27</v>
      </c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8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9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1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114</v>
      </c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2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2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2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2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2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2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2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2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2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2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2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2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29"/>
    </row>
    <row r="60" spans="1:78" ht="13.5" customHeight="1" x14ac:dyDescent="0.15">
      <c r="A60" s="2"/>
      <c r="B60" s="33" t="s">
        <v>28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5"/>
      <c r="BK60" s="2"/>
      <c r="BL60" s="2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29"/>
    </row>
    <row r="61" spans="1:78" ht="13.5" customHeight="1" x14ac:dyDescent="0.15">
      <c r="A61" s="2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5"/>
      <c r="BK61" s="2"/>
      <c r="BL61" s="2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2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2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0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6" t="s">
        <v>29</v>
      </c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8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9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1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115</v>
      </c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2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2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2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2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2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2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2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2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2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2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2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2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2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2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2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2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0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2"/>
    </row>
    <row r="83" spans="1:78" x14ac:dyDescent="0.15">
      <c r="C83" s="42" t="s">
        <v>30</v>
      </c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LI+rii49uSprZyUFWJm1472xQIn7xQMLKN1fGseHdZvfdKAFlOKnVxZKaoIS6Cywcfub6I0LHbvQSGA4ThqlnA==" saltValue="HcrjmbfWMRhD6zNBnGW0Y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1" t="s">
        <v>52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/>
      <c r="Y3" s="77" t="s">
        <v>53</v>
      </c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 t="s">
        <v>54</v>
      </c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/>
      <c r="Y4" s="70" t="s">
        <v>56</v>
      </c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 t="s">
        <v>57</v>
      </c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 t="s">
        <v>58</v>
      </c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 t="s">
        <v>59</v>
      </c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 t="s">
        <v>60</v>
      </c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 t="s">
        <v>61</v>
      </c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 t="s">
        <v>62</v>
      </c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 t="s">
        <v>63</v>
      </c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 t="s">
        <v>64</v>
      </c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 t="s">
        <v>65</v>
      </c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 t="s">
        <v>66</v>
      </c>
      <c r="EF4" s="70"/>
      <c r="EG4" s="70"/>
      <c r="EH4" s="70"/>
      <c r="EI4" s="70"/>
      <c r="EJ4" s="70"/>
      <c r="EK4" s="70"/>
      <c r="EL4" s="70"/>
      <c r="EM4" s="70"/>
      <c r="EN4" s="70"/>
      <c r="EO4" s="70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323861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島根県　飯南町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94.89</v>
      </c>
      <c r="P6" s="20">
        <f t="shared" si="3"/>
        <v>3.52</v>
      </c>
      <c r="Q6" s="20">
        <f t="shared" si="3"/>
        <v>100</v>
      </c>
      <c r="R6" s="20">
        <f t="shared" si="3"/>
        <v>4813</v>
      </c>
      <c r="S6" s="20">
        <f t="shared" si="3"/>
        <v>4482</v>
      </c>
      <c r="T6" s="20">
        <f t="shared" si="3"/>
        <v>242.88</v>
      </c>
      <c r="U6" s="20">
        <f t="shared" si="3"/>
        <v>18.45</v>
      </c>
      <c r="V6" s="20">
        <f t="shared" si="3"/>
        <v>153</v>
      </c>
      <c r="W6" s="20">
        <f t="shared" si="3"/>
        <v>0.13</v>
      </c>
      <c r="X6" s="20">
        <f t="shared" si="3"/>
        <v>1176.92</v>
      </c>
      <c r="Y6" s="21">
        <f>IF(Y7="",NA(),Y7)</f>
        <v>114.78</v>
      </c>
      <c r="Z6" s="21">
        <f t="shared" ref="Z6:AH6" si="4">IF(Z7="",NA(),Z7)</f>
        <v>94.8</v>
      </c>
      <c r="AA6" s="21">
        <f t="shared" si="4"/>
        <v>140.51</v>
      </c>
      <c r="AB6" s="21">
        <f t="shared" si="4"/>
        <v>87.29</v>
      </c>
      <c r="AC6" s="21">
        <f t="shared" si="4"/>
        <v>112.55</v>
      </c>
      <c r="AD6" s="21">
        <f t="shared" si="4"/>
        <v>103.6</v>
      </c>
      <c r="AE6" s="21">
        <f t="shared" si="4"/>
        <v>106.37</v>
      </c>
      <c r="AF6" s="21">
        <f t="shared" si="4"/>
        <v>106.07</v>
      </c>
      <c r="AG6" s="21">
        <f t="shared" si="4"/>
        <v>105.5</v>
      </c>
      <c r="AH6" s="21">
        <f t="shared" si="4"/>
        <v>106.35</v>
      </c>
      <c r="AI6" s="20" t="str">
        <f>IF(AI7="","",IF(AI7="-","【-】","【"&amp;SUBSTITUTE(TEXT(AI7,"#,##0.00"),"-","△")&amp;"】"))</f>
        <v>【104.44】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193.99</v>
      </c>
      <c r="AP6" s="21">
        <f t="shared" si="5"/>
        <v>139.02000000000001</v>
      </c>
      <c r="AQ6" s="21">
        <f t="shared" si="5"/>
        <v>132.04</v>
      </c>
      <c r="AR6" s="21">
        <f t="shared" si="5"/>
        <v>145.43</v>
      </c>
      <c r="AS6" s="21">
        <f t="shared" si="5"/>
        <v>129.88999999999999</v>
      </c>
      <c r="AT6" s="20" t="str">
        <f>IF(AT7="","",IF(AT7="-","【-】","【"&amp;SUBSTITUTE(TEXT(AT7,"#,##0.00"),"-","△")&amp;"】"))</f>
        <v>【124.06】</v>
      </c>
      <c r="AU6" s="21">
        <f>IF(AU7="",NA(),AU7)</f>
        <v>56.56</v>
      </c>
      <c r="AV6" s="21">
        <f t="shared" ref="AV6:BD6" si="6">IF(AV7="",NA(),AV7)</f>
        <v>41.61</v>
      </c>
      <c r="AW6" s="21">
        <f t="shared" si="6"/>
        <v>77.39</v>
      </c>
      <c r="AX6" s="21">
        <f t="shared" si="6"/>
        <v>103.3</v>
      </c>
      <c r="AY6" s="21">
        <f t="shared" si="6"/>
        <v>154.29</v>
      </c>
      <c r="AZ6" s="21">
        <f t="shared" si="6"/>
        <v>26.99</v>
      </c>
      <c r="BA6" s="21">
        <f t="shared" si="6"/>
        <v>29.13</v>
      </c>
      <c r="BB6" s="21">
        <f t="shared" si="6"/>
        <v>35.69</v>
      </c>
      <c r="BC6" s="21">
        <f t="shared" si="6"/>
        <v>38.4</v>
      </c>
      <c r="BD6" s="21">
        <f t="shared" si="6"/>
        <v>44.04</v>
      </c>
      <c r="BE6" s="20" t="str">
        <f>IF(BE7="","",IF(BE7="-","【-】","【"&amp;SUBSTITUTE(TEXT(BE7,"#,##0.00"),"-","△")&amp;"】"))</f>
        <v>【42.02】</v>
      </c>
      <c r="BF6" s="21">
        <f>IF(BF7="",NA(),BF7)</f>
        <v>51.66</v>
      </c>
      <c r="BG6" s="21">
        <f t="shared" ref="BG6:BO6" si="7">IF(BG7="",NA(),BG7)</f>
        <v>49.28</v>
      </c>
      <c r="BH6" s="21">
        <f t="shared" si="7"/>
        <v>38.71</v>
      </c>
      <c r="BI6" s="21">
        <f t="shared" si="7"/>
        <v>25.85</v>
      </c>
      <c r="BJ6" s="21">
        <f t="shared" si="7"/>
        <v>13.87</v>
      </c>
      <c r="BK6" s="21">
        <f t="shared" si="7"/>
        <v>826.83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>
        <f>IF(BQ7="",NA(),BQ7)</f>
        <v>75</v>
      </c>
      <c r="BR6" s="21">
        <f t="shared" ref="BR6:BZ6" si="8">IF(BR7="",NA(),BR7)</f>
        <v>72.44</v>
      </c>
      <c r="BS6" s="21">
        <f t="shared" si="8"/>
        <v>51.71</v>
      </c>
      <c r="BT6" s="21">
        <f t="shared" si="8"/>
        <v>69.27</v>
      </c>
      <c r="BU6" s="21">
        <f t="shared" si="8"/>
        <v>63.9</v>
      </c>
      <c r="BV6" s="21">
        <f t="shared" si="8"/>
        <v>57.31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>
        <f>IF(CB7="",NA(),CB7)</f>
        <v>316.18</v>
      </c>
      <c r="CC6" s="21">
        <f t="shared" ref="CC6:CK6" si="9">IF(CC7="",NA(),CC7)</f>
        <v>325.47000000000003</v>
      </c>
      <c r="CD6" s="21">
        <f t="shared" si="9"/>
        <v>457.85</v>
      </c>
      <c r="CE6" s="21">
        <f t="shared" si="9"/>
        <v>393.4</v>
      </c>
      <c r="CF6" s="21">
        <f t="shared" si="9"/>
        <v>402</v>
      </c>
      <c r="CG6" s="21">
        <f t="shared" si="9"/>
        <v>273.52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>
        <f>IF(CM7="",NA(),CM7)</f>
        <v>45.38</v>
      </c>
      <c r="CN6" s="21">
        <f t="shared" ref="CN6:CV6" si="10">IF(CN7="",NA(),CN7)</f>
        <v>45.38</v>
      </c>
      <c r="CO6" s="21">
        <f t="shared" si="10"/>
        <v>45.38</v>
      </c>
      <c r="CP6" s="21">
        <f t="shared" si="10"/>
        <v>45.38</v>
      </c>
      <c r="CQ6" s="21">
        <f t="shared" si="10"/>
        <v>45.38</v>
      </c>
      <c r="CR6" s="21">
        <f t="shared" si="10"/>
        <v>50.14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96.73</v>
      </c>
      <c r="DC6" s="21">
        <f t="shared" si="11"/>
        <v>84.98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1">
        <f>IF(DI7="",NA(),DI7)</f>
        <v>64.98</v>
      </c>
      <c r="DJ6" s="21">
        <f t="shared" ref="DJ6:DR6" si="12">IF(DJ7="",NA(),DJ7)</f>
        <v>66.17</v>
      </c>
      <c r="DK6" s="21">
        <f t="shared" si="12"/>
        <v>67.349999999999994</v>
      </c>
      <c r="DL6" s="21">
        <f t="shared" si="12"/>
        <v>68.52</v>
      </c>
      <c r="DM6" s="21">
        <f t="shared" si="12"/>
        <v>69.680000000000007</v>
      </c>
      <c r="DN6" s="21">
        <f t="shared" si="12"/>
        <v>23.06</v>
      </c>
      <c r="DO6" s="21">
        <f t="shared" si="12"/>
        <v>20.34</v>
      </c>
      <c r="DP6" s="21">
        <f t="shared" si="12"/>
        <v>21.85</v>
      </c>
      <c r="DQ6" s="21">
        <f t="shared" si="12"/>
        <v>25.19</v>
      </c>
      <c r="DR6" s="21">
        <f t="shared" si="12"/>
        <v>25.46</v>
      </c>
      <c r="DS6" s="20" t="str">
        <f>IF(DS7="","",IF(DS7="-","【-】","【"&amp;SUBSTITUTE(TEXT(DS7,"#,##0.00"),"-","△")&amp;"】"))</f>
        <v>【28.42】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1">
        <f t="shared" si="13"/>
        <v>0.19</v>
      </c>
      <c r="ED6" s="20" t="str">
        <f>IF(ED7="","",IF(ED7="-","【-】","【"&amp;SUBSTITUTE(TEXT(ED7,"#,##0.00"),"-","△")&amp;"】"))</f>
        <v>【0.08】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2023</v>
      </c>
      <c r="C7" s="23">
        <v>323861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94.89</v>
      </c>
      <c r="P7" s="24">
        <v>3.52</v>
      </c>
      <c r="Q7" s="24">
        <v>100</v>
      </c>
      <c r="R7" s="24">
        <v>4813</v>
      </c>
      <c r="S7" s="24">
        <v>4482</v>
      </c>
      <c r="T7" s="24">
        <v>242.88</v>
      </c>
      <c r="U7" s="24">
        <v>18.45</v>
      </c>
      <c r="V7" s="24">
        <v>153</v>
      </c>
      <c r="W7" s="24">
        <v>0.13</v>
      </c>
      <c r="X7" s="24">
        <v>1176.92</v>
      </c>
      <c r="Y7" s="24">
        <v>114.78</v>
      </c>
      <c r="Z7" s="24">
        <v>94.8</v>
      </c>
      <c r="AA7" s="24">
        <v>140.51</v>
      </c>
      <c r="AB7" s="24">
        <v>87.29</v>
      </c>
      <c r="AC7" s="24">
        <v>112.55</v>
      </c>
      <c r="AD7" s="24">
        <v>103.6</v>
      </c>
      <c r="AE7" s="24">
        <v>106.37</v>
      </c>
      <c r="AF7" s="24">
        <v>106.07</v>
      </c>
      <c r="AG7" s="24">
        <v>105.5</v>
      </c>
      <c r="AH7" s="24">
        <v>106.35</v>
      </c>
      <c r="AI7" s="24">
        <v>104.44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193.99</v>
      </c>
      <c r="AP7" s="24">
        <v>139.02000000000001</v>
      </c>
      <c r="AQ7" s="24">
        <v>132.04</v>
      </c>
      <c r="AR7" s="24">
        <v>145.43</v>
      </c>
      <c r="AS7" s="24">
        <v>129.88999999999999</v>
      </c>
      <c r="AT7" s="24">
        <v>124.06</v>
      </c>
      <c r="AU7" s="24">
        <v>56.56</v>
      </c>
      <c r="AV7" s="24">
        <v>41.61</v>
      </c>
      <c r="AW7" s="24">
        <v>77.39</v>
      </c>
      <c r="AX7" s="24">
        <v>103.3</v>
      </c>
      <c r="AY7" s="24">
        <v>154.29</v>
      </c>
      <c r="AZ7" s="24">
        <v>26.99</v>
      </c>
      <c r="BA7" s="24">
        <v>29.13</v>
      </c>
      <c r="BB7" s="24">
        <v>35.69</v>
      </c>
      <c r="BC7" s="24">
        <v>38.4</v>
      </c>
      <c r="BD7" s="24">
        <v>44.04</v>
      </c>
      <c r="BE7" s="24">
        <v>42.02</v>
      </c>
      <c r="BF7" s="24">
        <v>51.66</v>
      </c>
      <c r="BG7" s="24">
        <v>49.28</v>
      </c>
      <c r="BH7" s="24">
        <v>38.71</v>
      </c>
      <c r="BI7" s="24">
        <v>25.85</v>
      </c>
      <c r="BJ7" s="24">
        <v>13.87</v>
      </c>
      <c r="BK7" s="24">
        <v>826.83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>
        <v>75</v>
      </c>
      <c r="BR7" s="24">
        <v>72.44</v>
      </c>
      <c r="BS7" s="24">
        <v>51.71</v>
      </c>
      <c r="BT7" s="24">
        <v>69.27</v>
      </c>
      <c r="BU7" s="24">
        <v>63.9</v>
      </c>
      <c r="BV7" s="24">
        <v>57.31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>
        <v>316.18</v>
      </c>
      <c r="CC7" s="24">
        <v>325.47000000000003</v>
      </c>
      <c r="CD7" s="24">
        <v>457.85</v>
      </c>
      <c r="CE7" s="24">
        <v>393.4</v>
      </c>
      <c r="CF7" s="24">
        <v>402</v>
      </c>
      <c r="CG7" s="24">
        <v>273.52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>
        <v>45.38</v>
      </c>
      <c r="CN7" s="24">
        <v>45.38</v>
      </c>
      <c r="CO7" s="24">
        <v>45.38</v>
      </c>
      <c r="CP7" s="24">
        <v>45.38</v>
      </c>
      <c r="CQ7" s="24">
        <v>45.38</v>
      </c>
      <c r="CR7" s="24">
        <v>50.14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>
        <v>100</v>
      </c>
      <c r="CY7" s="24">
        <v>100</v>
      </c>
      <c r="CZ7" s="24">
        <v>100</v>
      </c>
      <c r="DA7" s="24">
        <v>100</v>
      </c>
      <c r="DB7" s="24">
        <v>96.73</v>
      </c>
      <c r="DC7" s="24">
        <v>84.98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>
        <v>64.98</v>
      </c>
      <c r="DJ7" s="24">
        <v>66.17</v>
      </c>
      <c r="DK7" s="24">
        <v>67.349999999999994</v>
      </c>
      <c r="DL7" s="24">
        <v>68.52</v>
      </c>
      <c r="DM7" s="24">
        <v>69.680000000000007</v>
      </c>
      <c r="DN7" s="24">
        <v>23.06</v>
      </c>
      <c r="DO7" s="24">
        <v>20.34</v>
      </c>
      <c r="DP7" s="24">
        <v>21.85</v>
      </c>
      <c r="DQ7" s="24">
        <v>25.19</v>
      </c>
      <c r="DR7" s="24">
        <v>25.46</v>
      </c>
      <c r="DS7" s="24">
        <v>28.42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</v>
      </c>
      <c r="EC7" s="24">
        <v>0.19</v>
      </c>
      <c r="ED7" s="24">
        <v>0.08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110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山内 孝之</cp:lastModifiedBy>
  <dcterms:created xsi:type="dcterms:W3CDTF">2025-01-24T07:19:46Z</dcterms:created>
  <dcterms:modified xsi:type="dcterms:W3CDTF">2025-01-28T07:59:13Z</dcterms:modified>
  <cp:category/>
</cp:coreProperties>
</file>