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5分\"/>
    </mc:Choice>
  </mc:AlternateContent>
  <xr:revisionPtr revIDLastSave="0" documentId="8_{0AE24D0F-0FC4-458D-AAFA-AFF5F6612702}" xr6:coauthVersionLast="47" xr6:coauthVersionMax="47" xr10:uidLastSave="{00000000-0000-0000-0000-000000000000}"/>
  <workbookProtection workbookAlgorithmName="SHA-512" workbookHashValue="+JDySdXUL6XBOrXRoouRZ8NEIH3L2JR/FXylvUs/t9RdxxFsF1N8Ae4jheKAlwYvIZjYFiTJKvvo+MUhhLY/oA==" workbookSaltValue="wq4zxMRliuYNZvC9x3gCk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<sst xmlns="http://schemas.openxmlformats.org/spreadsheetml/2006/main" count="252" uniqueCount="121">
  <si>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</si>
  <si>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</si>
  <si>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</si>
  <si>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</si>
  <si>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</si>
  <si>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</si>
  <si>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</si>
  <si>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</si>
  <si>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</si>
  <si>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</si>
  <si>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</si>
  <si>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</si>
  <si>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</si>
  <si>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</si>
  <si>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</si>
  <si>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</si>
  <si>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</si>
  <si>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</si>
  <si>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</si>
  <si>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</si>
  <si>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</si>
  <si>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</si>
  <si>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</si>
  <si>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</si>
  <si>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</si>
  <si>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</si>
  <si>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</si>
  <si>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</si>
  <si>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</si>
  <si>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</si>
  <si>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</si>
  <si>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</si>
  <si>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</si>
  <si>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</si>
  <si>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</si>
  <si>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</si>
  <si>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</si>
  <si>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</si>
  <si>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</si>
  <si>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</si>
  <si>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</si>
  <si>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</si>
  <si>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</si>
  <si>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</si>
  <si>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</si>
  <si>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</si>
  <si>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</si>
  <si>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</si>
  <si>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</si>
  <si>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</si>
  <si>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</si>
  <si>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</si>
  <si>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</si>
  <si>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</si>
  <si>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</si>
  <si>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</si>
  <si>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</si>
  <si>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</si>
  <si>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</si>
  <si>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</si>
  <si>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</si>
  <si>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</si>
  <si>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</si>
  <si>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</si>
  <si>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</si>
  <si>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</si>
  <si>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</si>
  <si>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</si>
  <si>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</si>
  <si>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</si>
  <si>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</si>
  <si>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</si>
  <si>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</si>
  <si>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</si>
  <si>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</si>
  <si>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</si>
  <si>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</si>
  <si>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</si>
  <si>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</si>
  <si>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</si>
  <si>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</si>
  <si>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</si>
  <si>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</si>
  <si>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</si>
  <si>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</si>
  <si>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</si>
  <si>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</si>
  <si>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</si>
  <si>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</si>
  <si>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</si>
  <si>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</si>
  <si>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</si>
  <si>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</si>
  <si>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</si>
  <si>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</si>
  <si>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</si>
  <si>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</si>
  <si>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</si>
  <si>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</si>
  <si>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</si>
  <si>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</si>
  <si>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</si>
  <si>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</si>
  <si>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</si>
  <si>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</si>
  <si>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</si>
  <si>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</si>
  <si>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</si>
  <si>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</si>
  <si>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</si>
  <si>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</si>
  <si>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</si>
  <si>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</si>
  <si>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</si>
  <si>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</si>
  <si>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</si>
  <si>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</si>
  <si>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</si>
  <si>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R4年度、R5年度と使用料改定を行っているが、今後も適正な使用料について定期的に見直ししていく必要がある。
　費用については維持管理の効率化（維持管理経費の削減等）を検討し、経営基盤の強化を図り、持続可能な事業経営を行う必要がある。
  また、経営の透明性を向上させ、事業の経営健全化のため、R6年度から公営企業会計を適用することとしている。</t>
    <rPh sb="8" eb="10">
      <t>ネンド</t>
    </rPh>
    <phoneticPr fontId="4"/>
  </si>
  <si>
    <t>　供用開始が平成9年で布設から26年経過している。今後、機器設備類の老朽化に伴い修繕費用が必要になってくると想定される。</t>
    <phoneticPr fontId="4"/>
  </si>
  <si>
    <t xml:space="preserve">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企業債残高に対する一般会計負担額が高いため類似団体の平均値を大幅に下回っている。
⑤経費回収率
　R4、R5と段階的に使用料を改定したことにより、経費回収率は上昇した。しかし依然、使用料だけでは賄えていない状況であるため、適正な料金水準を検討していく必要がある。
⑥汚水処理原価
　汚水処理にかかる経費は前年度より低くなっている。有収水量１㎥あたりの汚水処理費用が少ないため類似団体の平均値より下回っている。
⑧水洗化率
　処理区域内で水洗便所を設置して汚水処理している人口の割合が100％である。
</t>
    <rPh sb="162" eb="165">
      <t>ダンカイテキ</t>
    </rPh>
    <rPh sb="265" eb="26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</si>
</sst>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CB-434D-8C90-158BC80FB1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CB-434D-8C90-158BC80FB1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56-4A00-9904-64EA76AB9B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8756-4A00-9904-64EA76AB9B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C1-4844-870A-51A22377EC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9DC1-4844-870A-51A22377EC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79.989999999999995</c:v>
                </c:pt>
                <c:pt idx="1">
                  <c:v>80.11</c:v>
                </c:pt>
                <c:pt idx="2">
                  <c:v>81.42</c:v>
                </c:pt>
                <c:pt idx="3">
                  <c:v>79.17</c:v>
                </c:pt>
                <c:pt idx="4">
                  <c:v>89.52</c:v>
                </c:pt>
              </c:numCache>
            </c:numRef>
          </c:val>
          <c:extLst>
            <c:ext xmlns:c16="http://schemas.microsoft.com/office/drawing/2014/chart" uri="{C3380CC4-5D6E-409C-BE32-E72D297353CC}">
              <c16:uniqueId val="{00000000-E170-4ACB-8055-6E1E5E8986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0-4ACB-8055-6E1E5E8986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7-4277-89F1-1E38E8FD4F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7-4277-89F1-1E38E8FD4F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82-4D5D-80A6-F6360FC337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2-4D5D-80A6-F6360FC337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3-40A6-8909-3C04396C6E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3-40A6-8909-3C04396C6E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7-4249-B0EE-DEE61905AD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7-4249-B0EE-DEE61905AD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124.82</c:v>
                </c:pt>
                <c:pt idx="1">
                  <c:v>23.49</c:v>
                </c:pt>
                <c:pt idx="2">
                  <c:v>13.77</c:v>
                </c:pt>
                <c:pt idx="3">
                  <c:v>13.22</c:v>
                </c:pt>
                <c:pt idx="4">
                  <c:v>9.6300000000000008</c:v>
                </c:pt>
              </c:numCache>
            </c:numRef>
          </c:val>
          <c:extLst>
            <c:ext xmlns:c16="http://schemas.microsoft.com/office/drawing/2014/chart" uri="{C3380CC4-5D6E-409C-BE32-E72D297353CC}">
              <c16:uniqueId val="{00000000-12A5-4932-9804-A3A90AC70B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12A5-4932-9804-A3A90AC70B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49.97</c:v>
                </c:pt>
                <c:pt idx="1">
                  <c:v>48.36</c:v>
                </c:pt>
                <c:pt idx="2">
                  <c:v>45.75</c:v>
                </c:pt>
                <c:pt idx="3">
                  <c:v>51.13</c:v>
                </c:pt>
                <c:pt idx="4">
                  <c:v>61.73</c:v>
                </c:pt>
              </c:numCache>
            </c:numRef>
          </c:val>
          <c:extLst>
            <c:ext xmlns:c16="http://schemas.microsoft.com/office/drawing/2014/chart" uri="{C3380CC4-5D6E-409C-BE32-E72D297353CC}">
              <c16:uniqueId val="{00000000-BA10-4FA1-8EA1-6C50816AF0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BA10-4FA1-8EA1-6C50816AF0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357.19</c:v>
                </c:pt>
                <c:pt idx="1">
                  <c:v>321.77999999999997</c:v>
                </c:pt>
                <c:pt idx="2">
                  <c:v>347.24</c:v>
                </c:pt>
                <c:pt idx="3">
                  <c:v>335.91</c:v>
                </c:pt>
                <c:pt idx="4">
                  <c:v>280.45</c:v>
                </c:pt>
              </c:numCache>
            </c:numRef>
          </c:val>
          <c:extLst>
            <c:ext xmlns:c16="http://schemas.microsoft.com/office/drawing/2014/chart" uri="{C3380CC4-5D6E-409C-BE32-E72D297353CC}">
              <c16:uniqueId val="{00000000-E466-4517-A7E8-A3094F930E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E466-4517-A7E8-A3094F930E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9" zoomScaleNormal="100" workbookViewId="0">
      <selection activeCell="BJ38" sqref="BJ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雲南市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35085</v>
      </c>
      <c r="AM8" s="36"/>
      <c r="AN8" s="36"/>
      <c r="AO8" s="36"/>
      <c r="AP8" s="36"/>
      <c r="AQ8" s="36"/>
      <c r="AR8" s="36"/>
      <c r="AS8" s="36"/>
      <c r="AT8" s="37">
        <f>データ!T6</f>
        <v>553.17999999999995</v>
      </c>
      <c r="AU8" s="37"/>
      <c r="AV8" s="37"/>
      <c r="AW8" s="37"/>
      <c r="AX8" s="37"/>
      <c r="AY8" s="37"/>
      <c r="AZ8" s="37"/>
      <c r="BA8" s="37"/>
      <c r="BB8" s="37">
        <f>データ!U6</f>
        <v>63.42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0.36</v>
      </c>
      <c r="Q10" s="37"/>
      <c r="R10" s="37"/>
      <c r="S10" s="37"/>
      <c r="T10" s="37"/>
      <c r="U10" s="37"/>
      <c r="V10" s="37"/>
      <c r="W10" s="37">
        <f>データ!Q6</f>
        <v>100</v>
      </c>
      <c r="X10" s="37"/>
      <c r="Y10" s="37"/>
      <c r="Z10" s="37"/>
      <c r="AA10" s="37"/>
      <c r="AB10" s="37"/>
      <c r="AC10" s="37"/>
      <c r="AD10" s="36">
        <f>データ!R6</f>
        <v>3293</v>
      </c>
      <c r="AE10" s="36"/>
      <c r="AF10" s="36"/>
      <c r="AG10" s="36"/>
      <c r="AH10" s="36"/>
      <c r="AI10" s="36"/>
      <c r="AJ10" s="36"/>
      <c r="AK10" s="2"/>
      <c r="AL10" s="36">
        <f>データ!V6</f>
        <v>126</v>
      </c>
      <c r="AM10" s="36"/>
      <c r="AN10" s="36"/>
      <c r="AO10" s="36"/>
      <c r="AP10" s="36"/>
      <c r="AQ10" s="36"/>
      <c r="AR10" s="36"/>
      <c r="AS10" s="36"/>
      <c r="AT10" s="37">
        <f>データ!W6</f>
        <v>0.03</v>
      </c>
      <c r="AU10" s="37"/>
      <c r="AV10" s="37"/>
      <c r="AW10" s="37"/>
      <c r="AX10" s="37"/>
      <c r="AY10" s="37"/>
      <c r="AZ10" s="37"/>
      <c r="BA10" s="37"/>
      <c r="BB10" s="37">
        <f>データ!X6</f>
        <v>4200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T4AxCScne/mfmWI4HtZ2Aa4G2C927+QB8e4voEbWFDz1l8FHT3d3mV0XMwk0lJy1S2zxDVVcDN5TMJk3aFjoGA==" saltValue="KBmZeM28bbVP+5tN2EpO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322091</v>
      </c>
      <c r="D6" s="19">
        <f t="shared" si="3"/>
        <v>47</v>
      </c>
      <c r="E6" s="19">
        <f t="shared" si="3"/>
        <v>18</v>
      </c>
      <c r="F6" s="19">
        <f t="shared" si="3"/>
        <v>1</v>
      </c>
      <c r="G6" s="19">
        <f t="shared" si="3"/>
        <v>0</v>
      </c>
      <c r="H6" s="19" t="str">
        <f t="shared" si="3"/>
        <v>島根県　雲南市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0.36</v>
      </c>
      <c r="Q6" s="20">
        <f t="shared" si="3"/>
        <v>100</v>
      </c>
      <c r="R6" s="20">
        <f t="shared" si="3"/>
        <v>3293</v>
      </c>
      <c r="S6" s="20">
        <f t="shared" si="3"/>
        <v>35085</v>
      </c>
      <c r="T6" s="20">
        <f t="shared" si="3"/>
        <v>553.17999999999995</v>
      </c>
      <c r="U6" s="20">
        <f t="shared" si="3"/>
        <v>63.42</v>
      </c>
      <c r="V6" s="20">
        <f t="shared" si="3"/>
        <v>126</v>
      </c>
      <c r="W6" s="20">
        <f t="shared" si="3"/>
        <v>0.03</v>
      </c>
      <c r="X6" s="20">
        <f t="shared" si="3"/>
        <v>4200</v>
      </c>
      <c r="Y6" s="21">
        <f>IF(Y7="",NA(),Y7)</f>
        <v>79.989999999999995</v>
      </c>
      <c r="Z6" s="21">
        <f t="shared" ref="Z6:AH6" si="4">IF(Z7="",NA(),Z7)</f>
        <v>80.11</v>
      </c>
      <c r="AA6" s="21">
        <f t="shared" si="4"/>
        <v>81.42</v>
      </c>
      <c r="AB6" s="21">
        <f t="shared" si="4"/>
        <v>79.17</v>
      </c>
      <c r="AC6" s="21">
        <f t="shared" si="4"/>
        <v>89.52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124.82</v>
      </c>
      <c r="BG6" s="21">
        <f t="shared" ref="BG6:BO6" si="7">IF(BG7="",NA(),BG7)</f>
        <v>23.49</v>
      </c>
      <c r="BH6" s="21">
        <f t="shared" si="7"/>
        <v>13.77</v>
      </c>
      <c r="BI6" s="21">
        <f t="shared" si="7"/>
        <v>13.22</v>
      </c>
      <c r="BJ6" s="21">
        <f t="shared" si="7"/>
        <v>9.6300000000000008</v>
      </c>
      <c r="BK6" s="21">
        <f t="shared" si="7"/>
        <v>862.99</v>
      </c>
      <c r="BL6" s="21">
        <f t="shared" si="7"/>
        <v>782.91</v>
      </c>
      <c r="BM6" s="21">
        <f t="shared" si="7"/>
        <v>783.21</v>
      </c>
      <c r="BN6" s="21">
        <f t="shared" si="7"/>
        <v>902.04</v>
      </c>
      <c r="BO6" s="21">
        <f t="shared" si="7"/>
        <v>992.16</v>
      </c>
      <c r="BP6" s="20" t="str">
        <f>IF(BP7="","",IF(BP7="-","【-】","【"&amp;SUBSTITUTE(TEXT(BP7,"#,##0.00"),"-","△")&amp;"】"))</f>
        <v>【967.97】</v>
      </c>
      <c r="BQ6" s="21">
        <f>IF(BQ7="",NA(),BQ7)</f>
        <v>49.97</v>
      </c>
      <c r="BR6" s="21">
        <f t="shared" ref="BR6:BZ6" si="8">IF(BR7="",NA(),BR7)</f>
        <v>48.36</v>
      </c>
      <c r="BS6" s="21">
        <f t="shared" si="8"/>
        <v>45.75</v>
      </c>
      <c r="BT6" s="21">
        <f t="shared" si="8"/>
        <v>51.13</v>
      </c>
      <c r="BU6" s="21">
        <f t="shared" si="8"/>
        <v>61.73</v>
      </c>
      <c r="BV6" s="21">
        <f t="shared" si="8"/>
        <v>50.06</v>
      </c>
      <c r="BW6" s="21">
        <f t="shared" si="8"/>
        <v>49.38</v>
      </c>
      <c r="BX6" s="21">
        <f t="shared" si="8"/>
        <v>48.53</v>
      </c>
      <c r="BY6" s="21">
        <f t="shared" si="8"/>
        <v>46.11</v>
      </c>
      <c r="BZ6" s="21">
        <f t="shared" si="8"/>
        <v>45.55</v>
      </c>
      <c r="CA6" s="20" t="str">
        <f>IF(CA7="","",IF(CA7="-","【-】","【"&amp;SUBSTITUTE(TEXT(CA7,"#,##0.00"),"-","△")&amp;"】"))</f>
        <v>【46.20】</v>
      </c>
      <c r="CB6" s="21">
        <f>IF(CB7="",NA(),CB7)</f>
        <v>357.19</v>
      </c>
      <c r="CC6" s="21">
        <f t="shared" ref="CC6:CK6" si="9">IF(CC7="",NA(),CC7)</f>
        <v>321.77999999999997</v>
      </c>
      <c r="CD6" s="21">
        <f t="shared" si="9"/>
        <v>347.24</v>
      </c>
      <c r="CE6" s="21">
        <f t="shared" si="9"/>
        <v>335.91</v>
      </c>
      <c r="CF6" s="21">
        <f t="shared" si="9"/>
        <v>280.45</v>
      </c>
      <c r="CG6" s="21">
        <f t="shared" si="9"/>
        <v>309.22000000000003</v>
      </c>
      <c r="CH6" s="21">
        <f t="shared" si="9"/>
        <v>316.97000000000003</v>
      </c>
      <c r="CI6" s="21">
        <f t="shared" si="9"/>
        <v>326.17</v>
      </c>
      <c r="CJ6" s="21">
        <f t="shared" si="9"/>
        <v>336.93</v>
      </c>
      <c r="CK6" s="21">
        <f t="shared" si="9"/>
        <v>331.17</v>
      </c>
      <c r="CL6" s="20" t="str">
        <f>IF(CL7="","",IF(CL7="-","【-】","【"&amp;SUBSTITUTE(TEXT(CL7,"#,##0.00"),"-","△")&amp;"】"))</f>
        <v>【332.82】</v>
      </c>
      <c r="CM6" s="21" t="str">
        <f>IF(CM7="",NA(),CM7)</f>
        <v>-</v>
      </c>
      <c r="CN6" s="21" t="str">
        <f t="shared" ref="CN6:CV6" si="10">IF(CN7="",NA(),CN7)</f>
        <v>-</v>
      </c>
      <c r="CO6" s="21" t="str">
        <f t="shared" si="10"/>
        <v>-</v>
      </c>
      <c r="CP6" s="21" t="str">
        <f t="shared" si="10"/>
        <v>-</v>
      </c>
      <c r="CQ6" s="21" t="str">
        <f t="shared" si="10"/>
        <v>-</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322091</v>
      </c>
      <c r="D7" s="23">
        <v>47</v>
      </c>
      <c r="E7" s="23">
        <v>18</v>
      </c>
      <c r="F7" s="23">
        <v>1</v>
      </c>
      <c r="G7" s="23">
        <v>0</v>
      </c>
      <c r="H7" s="23" t="s">
        <v>98</v>
      </c>
      <c r="I7" s="23" t="s">
        <v>99</v>
      </c>
      <c r="J7" s="23" t="s">
        <v>100</v>
      </c>
      <c r="K7" s="23" t="s">
        <v>101</v>
      </c>
      <c r="L7" s="23" t="s">
        <v>102</v>
      </c>
      <c r="M7" s="23" t="s">
        <v>103</v>
      </c>
      <c r="N7" s="24" t="s">
        <v>104</v>
      </c>
      <c r="O7" s="24" t="s">
        <v>105</v>
      </c>
      <c r="P7" s="24">
        <v>0.36</v>
      </c>
      <c r="Q7" s="24">
        <v>100</v>
      </c>
      <c r="R7" s="24">
        <v>3293</v>
      </c>
      <c r="S7" s="24">
        <v>35085</v>
      </c>
      <c r="T7" s="24">
        <v>553.17999999999995</v>
      </c>
      <c r="U7" s="24">
        <v>63.42</v>
      </c>
      <c r="V7" s="24">
        <v>126</v>
      </c>
      <c r="W7" s="24">
        <v>0.03</v>
      </c>
      <c r="X7" s="24">
        <v>4200</v>
      </c>
      <c r="Y7" s="24">
        <v>79.989999999999995</v>
      </c>
      <c r="Z7" s="24">
        <v>80.11</v>
      </c>
      <c r="AA7" s="24">
        <v>81.42</v>
      </c>
      <c r="AB7" s="24">
        <v>79.17</v>
      </c>
      <c r="AC7" s="24">
        <v>89.52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124.82</v>
      </c>
      <c r="BG7" s="24">
        <v>23.49</v>
      </c>
      <c r="BH7" s="24">
        <v>13.77</v>
      </c>
      <c r="BI7" s="24">
        <v>13.22</v>
      </c>
      <c r="BJ7" s="24">
        <v>9.6300000000000008</v>
      </c>
      <c r="BK7" s="24">
        <v>862.99</v>
      </c>
      <c r="BL7" s="24">
        <v>782.91</v>
      </c>
      <c r="BM7" s="24">
        <v>783.21</v>
      </c>
      <c r="BN7" s="24">
        <v>902.04</v>
      </c>
      <c r="BO7" s="24">
        <v>992.16</v>
      </c>
      <c r="BP7" s="24">
        <v>967.97</v>
      </c>
      <c r="BQ7" s="24">
        <v>49.97</v>
      </c>
      <c r="BR7" s="24">
        <v>48.36</v>
      </c>
      <c r="BS7" s="24">
        <v>45.75</v>
      </c>
      <c r="BT7" s="24">
        <v>51.13</v>
      </c>
      <c r="BU7" s="24">
        <v>61.73</v>
      </c>
      <c r="BV7" s="24">
        <v>50.06</v>
      </c>
      <c r="BW7" s="24">
        <v>49.38</v>
      </c>
      <c r="BX7" s="24">
        <v>48.53</v>
      </c>
      <c r="BY7" s="24">
        <v>46.11</v>
      </c>
      <c r="BZ7" s="24">
        <v>45.55</v>
      </c>
      <c r="CA7" s="24">
        <v>46.2</v>
      </c>
      <c r="CB7" s="24">
        <v>357.19</v>
      </c>
      <c r="CC7" s="24">
        <v>321.77999999999997</v>
      </c>
      <c r="CD7" s="24">
        <v>347.24</v>
      </c>
      <c r="CE7" s="24">
        <v>335.91</v>
      </c>
      <c r="CF7" s="24">
        <v>280.45</v>
      </c>
      <c r="CG7" s="24">
        <v>309.22000000000003</v>
      </c>
      <c r="CH7" s="24">
        <v>316.97000000000003</v>
      </c>
      <c r="CI7" s="24">
        <v>326.17</v>
      </c>
      <c r="CJ7" s="24">
        <v>336.93</v>
      </c>
      <c r="CK7" s="24">
        <v>331.17</v>
      </c>
      <c r="CL7" s="24">
        <v>332.82</v>
      </c>
      <c r="CM7" s="24" t="s">
        <v>104</v>
      </c>
      <c r="CN7" s="24" t="s">
        <v>104</v>
      </c>
      <c r="CO7" s="24" t="s">
        <v>104</v>
      </c>
      <c r="CP7" s="24" t="s">
        <v>104</v>
      </c>
      <c r="CQ7" s="24" t="s">
        <v>104</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史朗</cp:lastModifiedBy>
  <cp:lastPrinted>2025-02-20T04:42:37Z</cp:lastPrinted>
  <dcterms:created xsi:type="dcterms:W3CDTF">2025-01-24T07:42:27Z</dcterms:created>
  <dcterms:modified xsi:type="dcterms:W3CDTF">2025-02-20T04:42:50Z</dcterms:modified>
  <cp:category/>
</cp:coreProperties>
</file>