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下水07\Desktop\"/>
    </mc:Choice>
  </mc:AlternateContent>
  <xr:revisionPtr revIDLastSave="0" documentId="8_{0EBC20BD-F7B7-4565-97BC-3357268CA3A3}" xr6:coauthVersionLast="47" xr6:coauthVersionMax="47" xr10:uidLastSave="{00000000-0000-0000-0000-000000000000}"/>
  <workbookProtection workbookAlgorithmName="SHA-512" workbookHashValue="TXPHQBy5tIPONRpO+X+M7oNlLfEuKeIHJvYB6CYYjzFuVyv7OWRE7lH6ol8DbIJCtbpn6FTcth/cFOCRqX5hbg==" workbookSaltValue="elHGFGMP3XczrMCoAqYhL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AD8" i="4" s="1"/>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E85" i="4"/>
  <c r="BB10" i="4"/>
  <c r="W10" i="4"/>
  <c r="P10" i="4"/>
  <c r="BB8" i="4"/>
  <c r="AT8" i="4"/>
  <c r="W8" i="4"/>
  <c r="B8" i="4"/>
</calcChain>
</file>

<file path=xl/sharedStrings.xml><?xml version="1.0" encoding="utf-8"?>
<sst xmlns="http://schemas.openxmlformats.org/spreadsheetml/2006/main" count="319" uniqueCount="117">
  <si>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</si>
  <si>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</si>
  <si>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</si>
  <si>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</si>
  <si>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</si>
  <si>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</si>
  <si>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</si>
  <si>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</si>
  <si>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</si>
  <si>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</si>
  <si>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</si>
  <si>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</si>
  <si>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</si>
  <si>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</si>
  <si>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</si>
  <si>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</si>
  <si>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</si>
  <si>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</si>
  <si>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</si>
  <si>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</si>
  <si>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</si>
  <si>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</si>
  <si>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</si>
  <si>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</si>
  <si>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</si>
  <si>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</si>
  <si>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</si>
  <si>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</si>
  <si>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</si>
  <si>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</si>
  <si>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</si>
  <si>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</si>
  <si>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</si>
  <si>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</si>
  <si>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</si>
  <si>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</si>
  <si>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</si>
  <si>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</si>
  <si>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</si>
  <si>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</si>
  <si>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</si>
  <si>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</si>
  <si>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</si>
  <si>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</si>
  <si>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</si>
  <si>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</si>
  <si>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</si>
  <si>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</si>
  <si>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</si>
  <si>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</si>
  <si>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</si>
  <si>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</si>
  <si>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</si>
  <si>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</si>
  <si>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</si>
  <si>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</si>
  <si>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</si>
  <si>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</si>
  <si>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</si>
  <si>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</si>
  <si>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</si>
  <si>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</si>
  <si>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</si>
  <si>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</si>
  <si>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</si>
  <si>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</si>
  <si>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</si>
  <si>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</si>
  <si>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</si>
  <si>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</si>
  <si>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</si>
  <si>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</si>
  <si>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</si>
  <si>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</si>
  <si>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</si>
  <si>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</si>
  <si>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</si>
  <si>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</si>
  <si>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</si>
  <si>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</si>
  <si>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</si>
  <si>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</si>
  <si>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</si>
  <si>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</si>
  <si>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</si>
  <si>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</si>
  <si>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</si>
  <si>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</si>
  <si>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</si>
  <si>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</si>
  <si>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</si>
  <si>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</si>
  <si>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</si>
  <si>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</si>
  <si>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</si>
  <si>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</si>
  <si>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</si>
  <si>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</si>
  <si>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</si>
  <si>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</si>
  <si>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</si>
  <si>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</si>
  <si>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</si>
  <si>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</si>
  <si>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</si>
  <si>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</si>
  <si>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</si>
  <si>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</si>
  <si>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</si>
  <si>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</si>
  <si>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</si>
  <si>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</si>
  <si>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</si>
  <si>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</si>
  <si>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は、当初整備した処理場及び中継ポンプ場における機械及び装置は、法定耐用年数をすでに超えたもの及び法定耐用年数に近づいている資産があるが、処理場を区域拡大に併せて増設をしていることや、管渠を整備中であることから比較的数値は低くなっている。
②管渠老朽化率は、平成15年に建設事業を開始したため、老朽管に到達している管路がないため、数値が出ておらず、また、更新等を行っていないため、③管渠改善率の数値も出ていない。
　今後必要となるストックマネジメントに係る計画の策定等の中で、より良い将来経営にむけた管渠・処理場の老朽化対策を図っていく必要がある</t>
    <rPh sb="14" eb="16">
      <t>トウショ</t>
    </rPh>
    <rPh sb="16" eb="18">
      <t>セイビ</t>
    </rPh>
    <rPh sb="80" eb="83">
      <t>ショリジョウ</t>
    </rPh>
    <rPh sb="84" eb="88">
      <t>クイキカクダイ</t>
    </rPh>
    <rPh sb="89" eb="90">
      <t>アワ</t>
    </rPh>
    <rPh sb="92" eb="94">
      <t>ゾウセツ</t>
    </rPh>
    <rPh sb="103" eb="105">
      <t>カンキョ</t>
    </rPh>
    <rPh sb="106" eb="109">
      <t>セイビチュウ</t>
    </rPh>
    <rPh sb="132" eb="134">
      <t>カンキョ</t>
    </rPh>
    <rPh sb="134" eb="138">
      <t>ロウキュウカリツ</t>
    </rPh>
    <rPh sb="140" eb="142">
      <t>ヘイセイ</t>
    </rPh>
    <rPh sb="144" eb="145">
      <t>ネン</t>
    </rPh>
    <rPh sb="146" eb="150">
      <t>ケンセツジギョウ</t>
    </rPh>
    <rPh sb="151" eb="153">
      <t>カイシ</t>
    </rPh>
    <rPh sb="176" eb="178">
      <t>スウチ</t>
    </rPh>
    <rPh sb="179" eb="180">
      <t>デ</t>
    </rPh>
    <phoneticPr fontId="4"/>
  </si>
  <si>
    <t>　公共下水道事業は江津西の1処理区で、H18に供用開始し、現在供用区域を拡大中で接続戸数及び使用料は年々増加している。経費回収率及び汚水処理原価については、R1に汚泥共同処理施設が稼働し汚水処理費が増加したが、し尿及び浄化槽汚泥の処理に相当する費用は一般会計からの負担金によって賄っているため使用料は増加しておらず、施設への汚泥投入量は有収水量として算定していないため数値が悪化し大幅な上昇は困難な状況となっている。
　現在、接続が多く見込まれ収益性の高い市街地を中心に管渠整備を進め処理可能区域の拡大を行っているが、処理区域内の人口は減少の一途であり、料金改定による使用料収入増以外、急激な収入増は見込めない状況にある。
　収支の均衡を保つために一般会計からの繰入金に依存しており、その経営体質は今後も続くものと予想される。今後も厳しい経営が続くが、引き続き接続率の向上や経費節減に努める。</t>
    <rPh sb="210" eb="212">
      <t>ゲンザイ</t>
    </rPh>
    <phoneticPr fontId="4"/>
  </si>
  <si>
    <t>本市の公共下水道事業は、令和5年度から地方公営企業法を適用した。
①経常収支比率は、営業収益13,158千円（うち使用料13,156千円）、営業外収益52,831千円（うち長期前受金戻入294,633千円・他会計補助金84,265千円・汚泥共同施設負担金78,776千円）、営業費用465,293千円（うち減価償却費296,928千円・施設維持管理費138,908千円）、営業外費用62,691千円（うち支払利息46,966千円）で全国及び類似団体の平均とほぼ変わらない状況となった。
③流動比率は、流動資産477,076千円（うち現金預金327,399千円）、流動負債287,969千円（うち企業債171,122千円）で全国及び類似団体の平均の倍近い数値となっているが、管渠整備を実施しており期中の資金繰りは厳しい状況にある。
④企業債残高対事業規模比率については、本市は地方債償還金を全額一般会計繰入金で賄っており、0となった。
⑤経費回収率は、汚水処理費185,510千円、使用料97,202千円で、⑥汚水処理原価は、汚水処理費185,510千円、有収水量463,208㎥となっており、他市に比べて数値が悪い。しかしながら、本会計においては、汚水処理費に汚泥共同処理施設維持管理費78,835千円が含まれており、それに対して、74,431千円の負担してもらっていることが、数値を悪化させている要因となっている。
⑦施設利用率は、現在も管渠整備を実施中であり、接続人口の増加とともに上昇を見込んでいる。
⑧水洗化率は、現在も管渠整備を実施中であり、接続人口が増加する一方で、区域内人口も増加しているため、全国平均及び類似団体平均よりかなり低くなっている。事業終了の令和8年度までは50％台で推移し、その後、増加を見込んでいる。
　今後は、健全な経営に向けて、使用料収入確保のため、接続率向上に取り組み、維持管理費の削減及び経常費用の財源確保のため料金改定を検討する必要がある。</t>
    <rPh sb="34" eb="36">
      <t>ケイジョウ</t>
    </rPh>
    <rPh sb="217" eb="219">
      <t>シュウエキ</t>
    </rPh>
    <rPh sb="263" eb="267">
      <t>エイギョウヒヨウ</t>
    </rPh>
    <rPh sb="274" eb="276">
      <t>センエン</t>
    </rPh>
    <rPh sb="279" eb="284">
      <t>ゲンカショウキャクヒ</t>
    </rPh>
    <rPh sb="291" eb="293">
      <t>センエン</t>
    </rPh>
    <rPh sb="294" eb="296">
      <t>シセツ</t>
    </rPh>
    <rPh sb="296" eb="301">
      <t>イジカンリヒ</t>
    </rPh>
    <rPh sb="308" eb="310">
      <t>センエン</t>
    </rPh>
    <rPh sb="312" eb="317">
      <t>エイギョウガイヒヨウ</t>
    </rPh>
    <rPh sb="323" eb="325">
      <t>センエン</t>
    </rPh>
    <rPh sb="328" eb="332">
      <t>シハライリソク</t>
    </rPh>
    <rPh sb="338" eb="340">
      <t>センエン</t>
    </rPh>
    <rPh sb="342" eb="344">
      <t>ゼンコク</t>
    </rPh>
    <rPh sb="344" eb="345">
      <t>オヨ</t>
    </rPh>
    <rPh sb="346" eb="348">
      <t>ルイジ</t>
    </rPh>
    <rPh sb="348" eb="350">
      <t>ダンタイ</t>
    </rPh>
    <rPh sb="351" eb="353">
      <t>ヘイキン</t>
    </rPh>
    <rPh sb="356" eb="357">
      <t>カ</t>
    </rPh>
    <rPh sb="361" eb="363">
      <t>ジョウキョウ</t>
    </rPh>
    <rPh sb="370" eb="374">
      <t>リュウドウヒリツ</t>
    </rPh>
    <rPh sb="376" eb="380">
      <t>リュウドウシサン</t>
    </rPh>
    <rPh sb="387" eb="389">
      <t>センエン</t>
    </rPh>
    <rPh sb="392" eb="396">
      <t>ゲンキンヨキン</t>
    </rPh>
    <rPh sb="403" eb="405">
      <t>センエン</t>
    </rPh>
    <rPh sb="407" eb="411">
      <t>リュウドウフサイ</t>
    </rPh>
    <rPh sb="418" eb="420">
      <t>センエン</t>
    </rPh>
    <rPh sb="423" eb="426">
      <t>キギョウサイ</t>
    </rPh>
    <rPh sb="433" eb="435">
      <t>センエン</t>
    </rPh>
    <rPh sb="449" eb="451">
      <t>バイチカ</t>
    </rPh>
    <rPh sb="452" eb="454">
      <t>スウチ</t>
    </rPh>
    <rPh sb="551" eb="556">
      <t>オスイショリヒ</t>
    </rPh>
    <rPh sb="563" eb="565">
      <t>センエン</t>
    </rPh>
    <rPh sb="566" eb="569">
      <t>シヨウリョウ</t>
    </rPh>
    <rPh sb="575" eb="577">
      <t>センエン</t>
    </rPh>
    <rPh sb="603" eb="607">
      <t>ユウシュウスイリョウ</t>
    </rPh>
    <rPh sb="622" eb="624">
      <t>タシ</t>
    </rPh>
    <rPh sb="625" eb="626">
      <t>クラ</t>
    </rPh>
    <rPh sb="628" eb="630">
      <t>スウチ</t>
    </rPh>
    <rPh sb="631" eb="632">
      <t>ワル</t>
    </rPh>
    <rPh sb="650" eb="655">
      <t>オスイショリヒ</t>
    </rPh>
    <rPh sb="675" eb="677">
      <t>センエン</t>
    </rPh>
    <rPh sb="678" eb="679">
      <t>フク</t>
    </rPh>
    <rPh sb="688" eb="689">
      <t>タイ</t>
    </rPh>
    <rPh sb="698" eb="700">
      <t>センエン</t>
    </rPh>
    <rPh sb="715" eb="717">
      <t>スウチ</t>
    </rPh>
    <rPh sb="718" eb="720">
      <t>アッカ</t>
    </rPh>
    <rPh sb="725" eb="727">
      <t>ヨウイン</t>
    </rPh>
    <rPh sb="758" eb="762">
      <t>セツゾクジンコウ</t>
    </rPh>
    <rPh sb="763" eb="765">
      <t>ゾウカ</t>
    </rPh>
    <rPh sb="769" eb="771">
      <t>ジョウショウ</t>
    </rPh>
    <rPh sb="772" eb="774">
      <t>ミコ</t>
    </rPh>
    <rPh sb="801" eb="803">
      <t>ゲンザイ</t>
    </rPh>
    <rPh sb="804" eb="806">
      <t>カンキョ</t>
    </rPh>
    <rPh sb="806" eb="808">
      <t>セイビ</t>
    </rPh>
    <rPh sb="809" eb="812">
      <t>ジッシチュウ</t>
    </rPh>
    <rPh sb="829" eb="832">
      <t>クイキナイ</t>
    </rPh>
    <rPh sb="835" eb="837">
      <t>ゾウカレイワネンドゴゾウカ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</si>
</sst>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85C-4278-8298-FE28177D799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0.57999999999999996</c:v>
                </c:pt>
              </c:numCache>
            </c:numRef>
          </c:val>
          <c:smooth val="0"/>
          <c:extLst>
            <c:ext xmlns:c16="http://schemas.microsoft.com/office/drawing/2014/chart" uri="{C3380CC4-5D6E-409C-BE32-E72D297353CC}">
              <c16:uniqueId val="{00000001-B85C-4278-8298-FE28177D799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43.36</c:v>
                </c:pt>
              </c:numCache>
            </c:numRef>
          </c:val>
          <c:extLst>
            <c:ext xmlns:c16="http://schemas.microsoft.com/office/drawing/2014/chart" uri="{C3380CC4-5D6E-409C-BE32-E72D297353CC}">
              <c16:uniqueId val="{00000000-377D-43CA-A423-EF35A6C2121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49.28</c:v>
                </c:pt>
              </c:numCache>
            </c:numRef>
          </c:val>
          <c:smooth val="0"/>
          <c:extLst>
            <c:ext xmlns:c16="http://schemas.microsoft.com/office/drawing/2014/chart" uri="{C3380CC4-5D6E-409C-BE32-E72D297353CC}">
              <c16:uniqueId val="{00000001-377D-43CA-A423-EF35A6C2121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56.08</c:v>
                </c:pt>
              </c:numCache>
            </c:numRef>
          </c:val>
          <c:extLst>
            <c:ext xmlns:c16="http://schemas.microsoft.com/office/drawing/2014/chart" uri="{C3380CC4-5D6E-409C-BE32-E72D297353CC}">
              <c16:uniqueId val="{00000000-59E5-476D-88FF-60A86FF37DA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79.7</c:v>
                </c:pt>
              </c:numCache>
            </c:numRef>
          </c:val>
          <c:smooth val="0"/>
          <c:extLst>
            <c:ext xmlns:c16="http://schemas.microsoft.com/office/drawing/2014/chart" uri="{C3380CC4-5D6E-409C-BE32-E72D297353CC}">
              <c16:uniqueId val="{00000001-59E5-476D-88FF-60A86FF37DA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106.42</c:v>
                </c:pt>
              </c:numCache>
            </c:numRef>
          </c:val>
          <c:extLst>
            <c:ext xmlns:c16="http://schemas.microsoft.com/office/drawing/2014/chart" uri="{C3380CC4-5D6E-409C-BE32-E72D297353CC}">
              <c16:uniqueId val="{00000000-F811-48B5-8F14-70500170EC9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106.87</c:v>
                </c:pt>
              </c:numCache>
            </c:numRef>
          </c:val>
          <c:smooth val="0"/>
          <c:extLst>
            <c:ext xmlns:c16="http://schemas.microsoft.com/office/drawing/2014/chart" uri="{C3380CC4-5D6E-409C-BE32-E72D297353CC}">
              <c16:uniqueId val="{00000001-F811-48B5-8F14-70500170EC9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28.61</c:v>
                </c:pt>
              </c:numCache>
            </c:numRef>
          </c:val>
          <c:extLst>
            <c:ext xmlns:c16="http://schemas.microsoft.com/office/drawing/2014/chart" uri="{C3380CC4-5D6E-409C-BE32-E72D297353CC}">
              <c16:uniqueId val="{00000000-8580-4CBB-ABF1-2CF8021028D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17.05</c:v>
                </c:pt>
              </c:numCache>
            </c:numRef>
          </c:val>
          <c:smooth val="0"/>
          <c:extLst>
            <c:ext xmlns:c16="http://schemas.microsoft.com/office/drawing/2014/chart" uri="{C3380CC4-5D6E-409C-BE32-E72D297353CC}">
              <c16:uniqueId val="{00000001-8580-4CBB-ABF1-2CF8021028D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319-48A6-AA43-0CBF0518F4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0.22</c:v>
                </c:pt>
              </c:numCache>
            </c:numRef>
          </c:val>
          <c:smooth val="0"/>
          <c:extLst>
            <c:ext xmlns:c16="http://schemas.microsoft.com/office/drawing/2014/chart" uri="{C3380CC4-5D6E-409C-BE32-E72D297353CC}">
              <c16:uniqueId val="{00000001-6319-48A6-AA43-0CBF0518F4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068-48D9-908E-C97F823171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21.73</c:v>
                </c:pt>
              </c:numCache>
            </c:numRef>
          </c:val>
          <c:smooth val="0"/>
          <c:extLst>
            <c:ext xmlns:c16="http://schemas.microsoft.com/office/drawing/2014/chart" uri="{C3380CC4-5D6E-409C-BE32-E72D297353CC}">
              <c16:uniqueId val="{00000001-D068-48D9-908E-C97F823171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165.67</c:v>
                </c:pt>
              </c:numCache>
            </c:numRef>
          </c:val>
          <c:extLst>
            <c:ext xmlns:c16="http://schemas.microsoft.com/office/drawing/2014/chart" uri="{C3380CC4-5D6E-409C-BE32-E72D297353CC}">
              <c16:uniqueId val="{00000000-71B8-48F0-9ABE-2AEB4630A9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62.37</c:v>
                </c:pt>
              </c:numCache>
            </c:numRef>
          </c:val>
          <c:smooth val="0"/>
          <c:extLst>
            <c:ext xmlns:c16="http://schemas.microsoft.com/office/drawing/2014/chart" uri="{C3380CC4-5D6E-409C-BE32-E72D297353CC}">
              <c16:uniqueId val="{00000001-71B8-48F0-9ABE-2AEB4630A9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3DD-4E08-AF6F-545DC03356C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1042.77</c:v>
                </c:pt>
              </c:numCache>
            </c:numRef>
          </c:val>
          <c:smooth val="0"/>
          <c:extLst>
            <c:ext xmlns:c16="http://schemas.microsoft.com/office/drawing/2014/chart" uri="{C3380CC4-5D6E-409C-BE32-E72D297353CC}">
              <c16:uniqueId val="{00000001-73DD-4E08-AF6F-545DC03356C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52.4</c:v>
                </c:pt>
              </c:numCache>
            </c:numRef>
          </c:val>
          <c:extLst>
            <c:ext xmlns:c16="http://schemas.microsoft.com/office/drawing/2014/chart" uri="{C3380CC4-5D6E-409C-BE32-E72D297353CC}">
              <c16:uniqueId val="{00000000-6FD8-4A8C-948C-05963FB0E5A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84.48</c:v>
                </c:pt>
              </c:numCache>
            </c:numRef>
          </c:val>
          <c:smooth val="0"/>
          <c:extLst>
            <c:ext xmlns:c16="http://schemas.microsoft.com/office/drawing/2014/chart" uri="{C3380CC4-5D6E-409C-BE32-E72D297353CC}">
              <c16:uniqueId val="{00000001-6FD8-4A8C-948C-05963FB0E5A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400.49</c:v>
                </c:pt>
              </c:numCache>
            </c:numRef>
          </c:val>
          <c:extLst>
            <c:ext xmlns:c16="http://schemas.microsoft.com/office/drawing/2014/chart" uri="{C3380CC4-5D6E-409C-BE32-E72D297353CC}">
              <c16:uniqueId val="{00000000-4841-4FB9-9BAB-844CA82C5F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187.11</c:v>
                </c:pt>
              </c:numCache>
            </c:numRef>
          </c:val>
          <c:smooth val="0"/>
          <c:extLst>
            <c:ext xmlns:c16="http://schemas.microsoft.com/office/drawing/2014/chart" uri="{C3380CC4-5D6E-409C-BE32-E72D297353CC}">
              <c16:uniqueId val="{00000001-4841-4FB9-9BAB-844CA82C5F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島根県　江津市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Cc2</v>
      </c>
      <c r="X8" s="39"/>
      <c r="Y8" s="39"/>
      <c r="Z8" s="39"/>
      <c r="AA8" s="39"/>
      <c r="AB8" s="39"/>
      <c r="AC8" s="39"/>
      <c r="AD8" s="40" t="str">
        <f>データ!$M$6</f>
        <v>非設置</v>
      </c>
      <c r="AE8" s="40"/>
      <c r="AF8" s="40"/>
      <c r="AG8" s="40"/>
      <c r="AH8" s="40"/>
      <c r="AI8" s="40"/>
      <c r="AJ8" s="40"/>
      <c r="AK8" s="3"/>
      <c r="AL8" s="41">
        <f>データ!S6</f>
        <v>21751</v>
      </c>
      <c r="AM8" s="41"/>
      <c r="AN8" s="41"/>
      <c r="AO8" s="41"/>
      <c r="AP8" s="41"/>
      <c r="AQ8" s="41"/>
      <c r="AR8" s="41"/>
      <c r="AS8" s="41"/>
      <c r="AT8" s="34">
        <f>データ!T6</f>
        <v>268.24</v>
      </c>
      <c r="AU8" s="34"/>
      <c r="AV8" s="34"/>
      <c r="AW8" s="34"/>
      <c r="AX8" s="34"/>
      <c r="AY8" s="34"/>
      <c r="AZ8" s="34"/>
      <c r="BA8" s="34"/>
      <c r="BB8" s="34">
        <f>データ!U6</f>
        <v>81.09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46.93</v>
      </c>
      <c r="J10" s="34"/>
      <c r="K10" s="34"/>
      <c r="L10" s="34"/>
      <c r="M10" s="34"/>
      <c r="N10" s="34"/>
      <c r="O10" s="34"/>
      <c r="P10" s="34">
        <f>データ!P6</f>
        <v>27.4</v>
      </c>
      <c r="Q10" s="34"/>
      <c r="R10" s="34"/>
      <c r="S10" s="34"/>
      <c r="T10" s="34"/>
      <c r="U10" s="34"/>
      <c r="V10" s="34"/>
      <c r="W10" s="34">
        <f>データ!Q6</f>
        <v>94.79</v>
      </c>
      <c r="X10" s="34"/>
      <c r="Y10" s="34"/>
      <c r="Z10" s="34"/>
      <c r="AA10" s="34"/>
      <c r="AB10" s="34"/>
      <c r="AC10" s="34"/>
      <c r="AD10" s="41">
        <f>データ!R6</f>
        <v>3744</v>
      </c>
      <c r="AE10" s="41"/>
      <c r="AF10" s="41"/>
      <c r="AG10" s="41"/>
      <c r="AH10" s="41"/>
      <c r="AI10" s="41"/>
      <c r="AJ10" s="41"/>
      <c r="AK10" s="2"/>
      <c r="AL10" s="41">
        <f>データ!V6</f>
        <v>5881</v>
      </c>
      <c r="AM10" s="41"/>
      <c r="AN10" s="41"/>
      <c r="AO10" s="41"/>
      <c r="AP10" s="41"/>
      <c r="AQ10" s="41"/>
      <c r="AR10" s="41"/>
      <c r="AS10" s="41"/>
      <c r="AT10" s="34">
        <f>データ!W6</f>
        <v>2.17</v>
      </c>
      <c r="AU10" s="34"/>
      <c r="AV10" s="34"/>
      <c r="AW10" s="34"/>
      <c r="AX10" s="34"/>
      <c r="AY10" s="34"/>
      <c r="AZ10" s="34"/>
      <c r="BA10" s="34"/>
      <c r="BB10" s="34">
        <f>データ!X6</f>
        <v>2710.14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G1fSsYpksOkNmkuYDvDXhq17co1dvMjkwr51j+bsQPIs3VU6ERnzsiHdfQJBcC8fVLC6ZOjb6g6ozuobkhEyUQ==" saltValue="FlLAAJIJ+pZZsbRZ59tXe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322075</v>
      </c>
      <c r="D6" s="19">
        <f t="shared" si="3"/>
        <v>46</v>
      </c>
      <c r="E6" s="19">
        <f t="shared" si="3"/>
        <v>17</v>
      </c>
      <c r="F6" s="19">
        <f t="shared" si="3"/>
        <v>1</v>
      </c>
      <c r="G6" s="19">
        <f t="shared" si="3"/>
        <v>0</v>
      </c>
      <c r="H6" s="19" t="str">
        <f t="shared" si="3"/>
        <v>島根県　江津市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46.93</v>
      </c>
      <c r="P6" s="20">
        <f t="shared" si="3"/>
        <v>27.4</v>
      </c>
      <c r="Q6" s="20">
        <f t="shared" si="3"/>
        <v>94.79</v>
      </c>
      <c r="R6" s="20">
        <f t="shared" si="3"/>
        <v>3744</v>
      </c>
      <c r="S6" s="20">
        <f t="shared" si="3"/>
        <v>21751</v>
      </c>
      <c r="T6" s="20">
        <f t="shared" si="3"/>
        <v>268.24</v>
      </c>
      <c r="U6" s="20">
        <f t="shared" si="3"/>
        <v>81.09</v>
      </c>
      <c r="V6" s="20">
        <f t="shared" si="3"/>
        <v>5881</v>
      </c>
      <c r="W6" s="20">
        <f t="shared" si="3"/>
        <v>2.17</v>
      </c>
      <c r="X6" s="20">
        <f t="shared" si="3"/>
        <v>2710.14</v>
      </c>
      <c r="Y6" s="21" t="str">
        <f>IF(Y7="",NA(),Y7)</f>
        <v>-</v>
      </c>
      <c r="Z6" s="21" t="str">
        <f t="shared" ref="Z6:AH6" si="4">IF(Z7="",NA(),Z7)</f>
        <v>-</v>
      </c>
      <c r="AA6" s="21" t="str">
        <f t="shared" si="4"/>
        <v>-</v>
      </c>
      <c r="AB6" s="21" t="str">
        <f t="shared" si="4"/>
        <v>-</v>
      </c>
      <c r="AC6" s="21">
        <f t="shared" si="4"/>
        <v>106.42</v>
      </c>
      <c r="AD6" s="21" t="str">
        <f t="shared" si="4"/>
        <v>-</v>
      </c>
      <c r="AE6" s="21" t="str">
        <f t="shared" si="4"/>
        <v>-</v>
      </c>
      <c r="AF6" s="21" t="str">
        <f t="shared" si="4"/>
        <v>-</v>
      </c>
      <c r="AG6" s="21" t="str">
        <f t="shared" si="4"/>
        <v>-</v>
      </c>
      <c r="AH6" s="21">
        <f t="shared" si="4"/>
        <v>106.87</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21.73</v>
      </c>
      <c r="AT6" s="20" t="str">
        <f>IF(AT7="","",IF(AT7="-","【-】","【"&amp;SUBSTITUTE(TEXT(AT7,"#,##0.00"),"-","△")&amp;"】"))</f>
        <v>【3.03】</v>
      </c>
      <c r="AU6" s="21" t="str">
        <f>IF(AU7="",NA(),AU7)</f>
        <v>-</v>
      </c>
      <c r="AV6" s="21" t="str">
        <f t="shared" ref="AV6:BD6" si="6">IF(AV7="",NA(),AV7)</f>
        <v>-</v>
      </c>
      <c r="AW6" s="21" t="str">
        <f t="shared" si="6"/>
        <v>-</v>
      </c>
      <c r="AX6" s="21" t="str">
        <f t="shared" si="6"/>
        <v>-</v>
      </c>
      <c r="AY6" s="21">
        <f t="shared" si="6"/>
        <v>165.67</v>
      </c>
      <c r="AZ6" s="21" t="str">
        <f t="shared" si="6"/>
        <v>-</v>
      </c>
      <c r="BA6" s="21" t="str">
        <f t="shared" si="6"/>
        <v>-</v>
      </c>
      <c r="BB6" s="21" t="str">
        <f t="shared" si="6"/>
        <v>-</v>
      </c>
      <c r="BC6" s="21" t="str">
        <f t="shared" si="6"/>
        <v>-</v>
      </c>
      <c r="BD6" s="21">
        <f t="shared" si="6"/>
        <v>62.37</v>
      </c>
      <c r="BE6" s="20" t="str">
        <f>IF(BE7="","",IF(BE7="-","【-】","【"&amp;SUBSTITUTE(TEXT(BE7,"#,##0.00"),"-","△")&amp;"】"))</f>
        <v>【78.43】</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1042.77</v>
      </c>
      <c r="BP6" s="20" t="str">
        <f>IF(BP7="","",IF(BP7="-","【-】","【"&amp;SUBSTITUTE(TEXT(BP7,"#,##0.00"),"-","△")&amp;"】"))</f>
        <v>【630.82】</v>
      </c>
      <c r="BQ6" s="21" t="str">
        <f>IF(BQ7="",NA(),BQ7)</f>
        <v>-</v>
      </c>
      <c r="BR6" s="21" t="str">
        <f t="shared" ref="BR6:BZ6" si="8">IF(BR7="",NA(),BR7)</f>
        <v>-</v>
      </c>
      <c r="BS6" s="21" t="str">
        <f t="shared" si="8"/>
        <v>-</v>
      </c>
      <c r="BT6" s="21" t="str">
        <f t="shared" si="8"/>
        <v>-</v>
      </c>
      <c r="BU6" s="21">
        <f t="shared" si="8"/>
        <v>52.4</v>
      </c>
      <c r="BV6" s="21" t="str">
        <f t="shared" si="8"/>
        <v>-</v>
      </c>
      <c r="BW6" s="21" t="str">
        <f t="shared" si="8"/>
        <v>-</v>
      </c>
      <c r="BX6" s="21" t="str">
        <f t="shared" si="8"/>
        <v>-</v>
      </c>
      <c r="BY6" s="21" t="str">
        <f t="shared" si="8"/>
        <v>-</v>
      </c>
      <c r="BZ6" s="21">
        <f t="shared" si="8"/>
        <v>84.48</v>
      </c>
      <c r="CA6" s="20" t="str">
        <f>IF(CA7="","",IF(CA7="-","【-】","【"&amp;SUBSTITUTE(TEXT(CA7,"#,##0.00"),"-","△")&amp;"】"))</f>
        <v>【97.81】</v>
      </c>
      <c r="CB6" s="21" t="str">
        <f>IF(CB7="",NA(),CB7)</f>
        <v>-</v>
      </c>
      <c r="CC6" s="21" t="str">
        <f t="shared" ref="CC6:CK6" si="9">IF(CC7="",NA(),CC7)</f>
        <v>-</v>
      </c>
      <c r="CD6" s="21" t="str">
        <f t="shared" si="9"/>
        <v>-</v>
      </c>
      <c r="CE6" s="21" t="str">
        <f t="shared" si="9"/>
        <v>-</v>
      </c>
      <c r="CF6" s="21">
        <f t="shared" si="9"/>
        <v>400.49</v>
      </c>
      <c r="CG6" s="21" t="str">
        <f t="shared" si="9"/>
        <v>-</v>
      </c>
      <c r="CH6" s="21" t="str">
        <f t="shared" si="9"/>
        <v>-</v>
      </c>
      <c r="CI6" s="21" t="str">
        <f t="shared" si="9"/>
        <v>-</v>
      </c>
      <c r="CJ6" s="21" t="str">
        <f t="shared" si="9"/>
        <v>-</v>
      </c>
      <c r="CK6" s="21">
        <f t="shared" si="9"/>
        <v>187.11</v>
      </c>
      <c r="CL6" s="20" t="str">
        <f>IF(CL7="","",IF(CL7="-","【-】","【"&amp;SUBSTITUTE(TEXT(CL7,"#,##0.00"),"-","△")&amp;"】"))</f>
        <v>【138.75】</v>
      </c>
      <c r="CM6" s="21" t="str">
        <f>IF(CM7="",NA(),CM7)</f>
        <v>-</v>
      </c>
      <c r="CN6" s="21" t="str">
        <f t="shared" ref="CN6:CV6" si="10">IF(CN7="",NA(),CN7)</f>
        <v>-</v>
      </c>
      <c r="CO6" s="21" t="str">
        <f t="shared" si="10"/>
        <v>-</v>
      </c>
      <c r="CP6" s="21" t="str">
        <f t="shared" si="10"/>
        <v>-</v>
      </c>
      <c r="CQ6" s="21">
        <f t="shared" si="10"/>
        <v>43.36</v>
      </c>
      <c r="CR6" s="21" t="str">
        <f t="shared" si="10"/>
        <v>-</v>
      </c>
      <c r="CS6" s="21" t="str">
        <f t="shared" si="10"/>
        <v>-</v>
      </c>
      <c r="CT6" s="21" t="str">
        <f t="shared" si="10"/>
        <v>-</v>
      </c>
      <c r="CU6" s="21" t="str">
        <f t="shared" si="10"/>
        <v>-</v>
      </c>
      <c r="CV6" s="21">
        <f t="shared" si="10"/>
        <v>49.28</v>
      </c>
      <c r="CW6" s="20" t="str">
        <f>IF(CW7="","",IF(CW7="-","【-】","【"&amp;SUBSTITUTE(TEXT(CW7,"#,##0.00"),"-","△")&amp;"】"))</f>
        <v>【58.94】</v>
      </c>
      <c r="CX6" s="21" t="str">
        <f>IF(CX7="",NA(),CX7)</f>
        <v>-</v>
      </c>
      <c r="CY6" s="21" t="str">
        <f t="shared" ref="CY6:DG6" si="11">IF(CY7="",NA(),CY7)</f>
        <v>-</v>
      </c>
      <c r="CZ6" s="21" t="str">
        <f t="shared" si="11"/>
        <v>-</v>
      </c>
      <c r="DA6" s="21" t="str">
        <f t="shared" si="11"/>
        <v>-</v>
      </c>
      <c r="DB6" s="21">
        <f t="shared" si="11"/>
        <v>56.08</v>
      </c>
      <c r="DC6" s="21" t="str">
        <f t="shared" si="11"/>
        <v>-</v>
      </c>
      <c r="DD6" s="21" t="str">
        <f t="shared" si="11"/>
        <v>-</v>
      </c>
      <c r="DE6" s="21" t="str">
        <f t="shared" si="11"/>
        <v>-</v>
      </c>
      <c r="DF6" s="21" t="str">
        <f t="shared" si="11"/>
        <v>-</v>
      </c>
      <c r="DG6" s="21">
        <f t="shared" si="11"/>
        <v>79.7</v>
      </c>
      <c r="DH6" s="20" t="str">
        <f>IF(DH7="","",IF(DH7="-","【-】","【"&amp;SUBSTITUTE(TEXT(DH7,"#,##0.00"),"-","△")&amp;"】"))</f>
        <v>【95.91】</v>
      </c>
      <c r="DI6" s="21" t="str">
        <f>IF(DI7="",NA(),DI7)</f>
        <v>-</v>
      </c>
      <c r="DJ6" s="21" t="str">
        <f t="shared" ref="DJ6:DR6" si="12">IF(DJ7="",NA(),DJ7)</f>
        <v>-</v>
      </c>
      <c r="DK6" s="21" t="str">
        <f t="shared" si="12"/>
        <v>-</v>
      </c>
      <c r="DL6" s="21" t="str">
        <f t="shared" si="12"/>
        <v>-</v>
      </c>
      <c r="DM6" s="21">
        <f t="shared" si="12"/>
        <v>28.61</v>
      </c>
      <c r="DN6" s="21" t="str">
        <f t="shared" si="12"/>
        <v>-</v>
      </c>
      <c r="DO6" s="21" t="str">
        <f t="shared" si="12"/>
        <v>-</v>
      </c>
      <c r="DP6" s="21" t="str">
        <f t="shared" si="12"/>
        <v>-</v>
      </c>
      <c r="DQ6" s="21" t="str">
        <f t="shared" si="12"/>
        <v>-</v>
      </c>
      <c r="DR6" s="21">
        <f t="shared" si="12"/>
        <v>17.05</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0.22</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0.57999999999999996</v>
      </c>
      <c r="EO6" s="20" t="str">
        <f>IF(EO7="","",IF(EO7="-","【-】","【"&amp;SUBSTITUTE(TEXT(EO7,"#,##0.00"),"-","△")&amp;"】"))</f>
        <v>【0.22】</v>
      </c>
    </row>
    <row r="7" spans="1:148" s="22" customFormat="1" x14ac:dyDescent="0.15">
      <c r="A7" s="14"/>
      <c r="B7" s="23">
        <v>2023</v>
      </c>
      <c r="C7" s="23">
        <v>322075</v>
      </c>
      <c r="D7" s="23">
        <v>46</v>
      </c>
      <c r="E7" s="23">
        <v>17</v>
      </c>
      <c r="F7" s="23">
        <v>1</v>
      </c>
      <c r="G7" s="23">
        <v>0</v>
      </c>
      <c r="H7" s="23" t="s">
        <v>96</v>
      </c>
      <c r="I7" s="23" t="s">
        <v>97</v>
      </c>
      <c r="J7" s="23" t="s">
        <v>98</v>
      </c>
      <c r="K7" s="23" t="s">
        <v>99</v>
      </c>
      <c r="L7" s="23" t="s">
        <v>100</v>
      </c>
      <c r="M7" s="23" t="s">
        <v>101</v>
      </c>
      <c r="N7" s="24" t="s">
        <v>102</v>
      </c>
      <c r="O7" s="24">
        <v>46.93</v>
      </c>
      <c r="P7" s="24">
        <v>27.4</v>
      </c>
      <c r="Q7" s="24">
        <v>94.79</v>
      </c>
      <c r="R7" s="24">
        <v>3744</v>
      </c>
      <c r="S7" s="24">
        <v>21751</v>
      </c>
      <c r="T7" s="24">
        <v>268.24</v>
      </c>
      <c r="U7" s="24">
        <v>81.09</v>
      </c>
      <c r="V7" s="24">
        <v>5881</v>
      </c>
      <c r="W7" s="24">
        <v>2.17</v>
      </c>
      <c r="X7" s="24">
        <v>2710.14</v>
      </c>
      <c r="Y7" s="24" t="s">
        <v>102</v>
      </c>
      <c r="Z7" s="24" t="s">
        <v>102</v>
      </c>
      <c r="AA7" s="24" t="s">
        <v>102</v>
      </c>
      <c r="AB7" s="24" t="s">
        <v>102</v>
      </c>
      <c r="AC7" s="24">
        <v>106.42</v>
      </c>
      <c r="AD7" s="24" t="s">
        <v>102</v>
      </c>
      <c r="AE7" s="24" t="s">
        <v>102</v>
      </c>
      <c r="AF7" s="24" t="s">
        <v>102</v>
      </c>
      <c r="AG7" s="24" t="s">
        <v>102</v>
      </c>
      <c r="AH7" s="24">
        <v>106.87</v>
      </c>
      <c r="AI7" s="24">
        <v>105.91</v>
      </c>
      <c r="AJ7" s="24" t="s">
        <v>102</v>
      </c>
      <c r="AK7" s="24" t="s">
        <v>102</v>
      </c>
      <c r="AL7" s="24" t="s">
        <v>102</v>
      </c>
      <c r="AM7" s="24" t="s">
        <v>102</v>
      </c>
      <c r="AN7" s="24">
        <v>0</v>
      </c>
      <c r="AO7" s="24" t="s">
        <v>102</v>
      </c>
      <c r="AP7" s="24" t="s">
        <v>102</v>
      </c>
      <c r="AQ7" s="24" t="s">
        <v>102</v>
      </c>
      <c r="AR7" s="24" t="s">
        <v>102</v>
      </c>
      <c r="AS7" s="24">
        <v>21.73</v>
      </c>
      <c r="AT7" s="24">
        <v>3.03</v>
      </c>
      <c r="AU7" s="24" t="s">
        <v>102</v>
      </c>
      <c r="AV7" s="24" t="s">
        <v>102</v>
      </c>
      <c r="AW7" s="24" t="s">
        <v>102</v>
      </c>
      <c r="AX7" s="24" t="s">
        <v>102</v>
      </c>
      <c r="AY7" s="24">
        <v>165.67</v>
      </c>
      <c r="AZ7" s="24" t="s">
        <v>102</v>
      </c>
      <c r="BA7" s="24" t="s">
        <v>102</v>
      </c>
      <c r="BB7" s="24" t="s">
        <v>102</v>
      </c>
      <c r="BC7" s="24" t="s">
        <v>102</v>
      </c>
      <c r="BD7" s="24">
        <v>62.37</v>
      </c>
      <c r="BE7" s="24">
        <v>78.430000000000007</v>
      </c>
      <c r="BF7" s="24" t="s">
        <v>102</v>
      </c>
      <c r="BG7" s="24" t="s">
        <v>102</v>
      </c>
      <c r="BH7" s="24" t="s">
        <v>102</v>
      </c>
      <c r="BI7" s="24" t="s">
        <v>102</v>
      </c>
      <c r="BJ7" s="24">
        <v>0</v>
      </c>
      <c r="BK7" s="24" t="s">
        <v>102</v>
      </c>
      <c r="BL7" s="24" t="s">
        <v>102</v>
      </c>
      <c r="BM7" s="24" t="s">
        <v>102</v>
      </c>
      <c r="BN7" s="24" t="s">
        <v>102</v>
      </c>
      <c r="BO7" s="24">
        <v>1042.77</v>
      </c>
      <c r="BP7" s="24">
        <v>630.82000000000005</v>
      </c>
      <c r="BQ7" s="24" t="s">
        <v>102</v>
      </c>
      <c r="BR7" s="24" t="s">
        <v>102</v>
      </c>
      <c r="BS7" s="24" t="s">
        <v>102</v>
      </c>
      <c r="BT7" s="24" t="s">
        <v>102</v>
      </c>
      <c r="BU7" s="24">
        <v>52.4</v>
      </c>
      <c r="BV7" s="24" t="s">
        <v>102</v>
      </c>
      <c r="BW7" s="24" t="s">
        <v>102</v>
      </c>
      <c r="BX7" s="24" t="s">
        <v>102</v>
      </c>
      <c r="BY7" s="24" t="s">
        <v>102</v>
      </c>
      <c r="BZ7" s="24">
        <v>84.48</v>
      </c>
      <c r="CA7" s="24">
        <v>97.81</v>
      </c>
      <c r="CB7" s="24" t="s">
        <v>102</v>
      </c>
      <c r="CC7" s="24" t="s">
        <v>102</v>
      </c>
      <c r="CD7" s="24" t="s">
        <v>102</v>
      </c>
      <c r="CE7" s="24" t="s">
        <v>102</v>
      </c>
      <c r="CF7" s="24">
        <v>400.49</v>
      </c>
      <c r="CG7" s="24" t="s">
        <v>102</v>
      </c>
      <c r="CH7" s="24" t="s">
        <v>102</v>
      </c>
      <c r="CI7" s="24" t="s">
        <v>102</v>
      </c>
      <c r="CJ7" s="24" t="s">
        <v>102</v>
      </c>
      <c r="CK7" s="24">
        <v>187.11</v>
      </c>
      <c r="CL7" s="24">
        <v>138.75</v>
      </c>
      <c r="CM7" s="24" t="s">
        <v>102</v>
      </c>
      <c r="CN7" s="24" t="s">
        <v>102</v>
      </c>
      <c r="CO7" s="24" t="s">
        <v>102</v>
      </c>
      <c r="CP7" s="24" t="s">
        <v>102</v>
      </c>
      <c r="CQ7" s="24">
        <v>43.36</v>
      </c>
      <c r="CR7" s="24" t="s">
        <v>102</v>
      </c>
      <c r="CS7" s="24" t="s">
        <v>102</v>
      </c>
      <c r="CT7" s="24" t="s">
        <v>102</v>
      </c>
      <c r="CU7" s="24" t="s">
        <v>102</v>
      </c>
      <c r="CV7" s="24">
        <v>49.28</v>
      </c>
      <c r="CW7" s="24">
        <v>58.94</v>
      </c>
      <c r="CX7" s="24" t="s">
        <v>102</v>
      </c>
      <c r="CY7" s="24" t="s">
        <v>102</v>
      </c>
      <c r="CZ7" s="24" t="s">
        <v>102</v>
      </c>
      <c r="DA7" s="24" t="s">
        <v>102</v>
      </c>
      <c r="DB7" s="24">
        <v>56.08</v>
      </c>
      <c r="DC7" s="24" t="s">
        <v>102</v>
      </c>
      <c r="DD7" s="24" t="s">
        <v>102</v>
      </c>
      <c r="DE7" s="24" t="s">
        <v>102</v>
      </c>
      <c r="DF7" s="24" t="s">
        <v>102</v>
      </c>
      <c r="DG7" s="24">
        <v>79.7</v>
      </c>
      <c r="DH7" s="24">
        <v>95.91</v>
      </c>
      <c r="DI7" s="24" t="s">
        <v>102</v>
      </c>
      <c r="DJ7" s="24" t="s">
        <v>102</v>
      </c>
      <c r="DK7" s="24" t="s">
        <v>102</v>
      </c>
      <c r="DL7" s="24" t="s">
        <v>102</v>
      </c>
      <c r="DM7" s="24">
        <v>28.61</v>
      </c>
      <c r="DN7" s="24" t="s">
        <v>102</v>
      </c>
      <c r="DO7" s="24" t="s">
        <v>102</v>
      </c>
      <c r="DP7" s="24" t="s">
        <v>102</v>
      </c>
      <c r="DQ7" s="24" t="s">
        <v>102</v>
      </c>
      <c r="DR7" s="24">
        <v>17.05</v>
      </c>
      <c r="DS7" s="24">
        <v>41.09</v>
      </c>
      <c r="DT7" s="24" t="s">
        <v>102</v>
      </c>
      <c r="DU7" s="24" t="s">
        <v>102</v>
      </c>
      <c r="DV7" s="24" t="s">
        <v>102</v>
      </c>
      <c r="DW7" s="24" t="s">
        <v>102</v>
      </c>
      <c r="DX7" s="24">
        <v>0</v>
      </c>
      <c r="DY7" s="24" t="s">
        <v>102</v>
      </c>
      <c r="DZ7" s="24" t="s">
        <v>102</v>
      </c>
      <c r="EA7" s="24" t="s">
        <v>102</v>
      </c>
      <c r="EB7" s="24" t="s">
        <v>102</v>
      </c>
      <c r="EC7" s="24">
        <v>0.22</v>
      </c>
      <c r="ED7" s="24">
        <v>8.68</v>
      </c>
      <c r="EE7" s="24" t="s">
        <v>102</v>
      </c>
      <c r="EF7" s="24" t="s">
        <v>102</v>
      </c>
      <c r="EG7" s="24" t="s">
        <v>102</v>
      </c>
      <c r="EH7" s="24" t="s">
        <v>102</v>
      </c>
      <c r="EI7" s="24">
        <v>0</v>
      </c>
      <c r="EJ7" s="24" t="s">
        <v>102</v>
      </c>
      <c r="EK7" s="24" t="s">
        <v>102</v>
      </c>
      <c r="EL7" s="24" t="s">
        <v>102</v>
      </c>
      <c r="EM7" s="24" t="s">
        <v>102</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下水07</cp:lastModifiedBy>
  <dcterms:created xsi:type="dcterms:W3CDTF">2025-01-24T07:05:22Z</dcterms:created>
  <dcterms:modified xsi:type="dcterms:W3CDTF">2025-02-04T05:31:52Z</dcterms:modified>
  <cp:category/>
</cp:coreProperties>
</file>