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水道06\Desktop\"/>
    </mc:Choice>
  </mc:AlternateContent>
  <xr:revisionPtr revIDLastSave="0" documentId="8_{83E01805-F518-493F-B03C-1F9465070D89}" xr6:coauthVersionLast="47" xr6:coauthVersionMax="47" xr10:uidLastSave="{00000000-0000-0000-0000-000000000000}"/>
  <workbookProtection workbookAlgorithmName="SHA-512" workbookHashValue="y+viIg7g/iIA2yrEJKmLrxpXSVt4vGxe+ET9ZfMOOkXAD0ExdBqABBhEmX1ShxY35qICZyrlWhP0kbPuzXpieA==" workbookSaltValue="O2TH+5MF94n7SlTd7QfO3A==" workbookSpinCount="100000" lockStructure="1"/>
  <bookViews>
    <workbookView xWindow="690" yWindow="840" windowWidth="19800" windowHeight="1008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BB10" i="4"/>
  <c r="AT10" i="4"/>
  <c r="AL10" i="4"/>
  <c r="W10" i="4"/>
  <c r="P10" i="4"/>
  <c r="B10" i="4"/>
  <c r="BB8" i="4"/>
  <c r="AT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<sst xmlns="http://schemas.openxmlformats.org/spreadsheetml/2006/main" count="228" uniqueCount="113">
  <si>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</si>
  <si>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</si>
  <si>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</si>
  <si>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</si>
  <si>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</si>
  <si>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</si>
  <si>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</si>
  <si>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</si>
  <si>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</si>
  <si>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</si>
  <si>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</si>
  <si>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</si>
  <si>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</si>
  <si>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</si>
  <si>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</si>
  <si>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</si>
  <si>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</si>
  <si>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</si>
  <si>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</si>
  <si>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</si>
  <si>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</si>
  <si>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</si>
  <si>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</si>
  <si>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</si>
  <si>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</si>
  <si>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</si>
  <si>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</si>
  <si>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</si>
  <si>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</si>
  <si>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</si>
  <si>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</si>
  <si>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</si>
  <si>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</si>
  <si>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</si>
  <si>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</si>
  <si>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</si>
  <si>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</si>
  <si>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</si>
  <si>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</si>
  <si>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</si>
  <si>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</si>
  <si>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</si>
  <si>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</si>
  <si>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</si>
  <si>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</si>
  <si>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</si>
  <si>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</si>
  <si>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</si>
  <si>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</si>
  <si>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</si>
  <si>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</si>
  <si>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</si>
  <si>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</si>
  <si>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</si>
  <si>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</si>
  <si>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</si>
  <si>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</si>
  <si>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</si>
  <si>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</si>
  <si>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</si>
  <si>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</si>
  <si>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</si>
  <si>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</si>
  <si>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</si>
  <si>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</si>
  <si>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</si>
  <si>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</si>
  <si>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</si>
  <si>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</si>
  <si>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</si>
  <si>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</si>
  <si>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</si>
  <si>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</si>
  <si>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</si>
  <si>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</si>
  <si>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</si>
  <si>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</si>
  <si>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</si>
  <si>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</si>
  <si>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</si>
  <si>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</si>
  <si>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</si>
  <si>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</si>
  <si>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</si>
  <si>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</si>
  <si>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</si>
  <si>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</si>
  <si>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</si>
  <si>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</si>
  <si>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</si>
  <si>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</si>
  <si>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</si>
  <si>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</si>
  <si>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</si>
  <si>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</si>
  <si>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</si>
  <si>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</si>
  <si>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</si>
  <si>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</si>
  <si>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</si>
  <si>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</si>
  <si>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</si>
  <si>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</si>
  <si>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</si>
  <si>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</si>
  <si>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</si>
  <si>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</si>
  <si>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</si>
  <si>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</si>
  <si>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</si>
  <si>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➀有形固定資産減価償却率は、前年度比で若干上昇したが、類似団体平均値や全国平均値を下回っている。
②管路経年化率は、類似団体平均値及び全国平均値を下回っているものの、2.61ポイントの増となった。今後も経年化率を抑えるために、引き続き優先順位を定めて計画的、効率的な更新を行っていく必要がある。
③令和5年度における管路の更新実績は、0.85ポイントの増となり、前年度実績や類似団体平均値、全国平均値を上回った。更新ペースは、配水管の法定耐用年数の2倍以上の年数を要しているが、今後も、実耐用年数を勘案して更新を行う等過剰な投資とならないよう財政状態とのバランスを図りながら計画的、効率的な管路更新を図っていく必要がある。</t>
    <rPh sb="65" eb="66">
      <t>オヨ</t>
    </rPh>
    <rPh sb="176" eb="177">
      <t>ゾウ</t>
    </rPh>
    <rPh sb="195" eb="199">
      <t>ゼンコクヘイキン</t>
    </rPh>
    <rPh sb="199" eb="200">
      <t>アタイ</t>
    </rPh>
    <rPh sb="201" eb="203">
      <t>ウワマワ</t>
    </rPh>
    <phoneticPr fontId="4"/>
  </si>
  <si>
    <t>経常収支は比較的安定しているが、一般会計からの繰入に依存する（営業損失を営業外利益で補う）構造である。令和8年度まで高料金対策に係る繰入が段階的に減少していくことから、経常収支の悪化を防ぐ手立てが必要である。
資金収支では、投資活動による資金残高が前年度末より増加しているが工事未払金によるものであり、実質資金は目減りしている。今後、給水収益の減少、一般会計からの繰入の減少、企業債償還金の増加、動力費や物価の高騰等、現金預金が減少する要因が複数存在する。
今後安定的な経営を行っていくためには、適切かつ効率的な施設管理や費用の抑制に努めつつ、適正規模の投資を行っていく必要がある。老朽化対策、耐震化対策等多大な資金が必要となるが、施設の状況把握に基づく優先順位等を考慮して投資計画を逐次見直し、収支見通しを立てながら進めていくことが重要である。
こうした取り組みの中で、必要な財源確保のための適正な料金水準等の検討も行っていく必要がある。</t>
    <rPh sb="51" eb="53">
      <t>レイワ</t>
    </rPh>
    <rPh sb="54" eb="56">
      <t>ネンド</t>
    </rPh>
    <rPh sb="198" eb="201">
      <t>ドウリョクヒ</t>
    </rPh>
    <rPh sb="367" eb="369">
      <t>ジュウヨウ</t>
    </rPh>
    <phoneticPr fontId="4"/>
  </si>
  <si>
    <t>➀経常収支比率は、経常費用が受水費や減価償却費、資産減耗費等の増により大幅に増加した。反面、給水収益や他会計補助金等が減少したことから、5.63ポイント減の107.62％となった。また⑤の料金回収率は、依然として低い数値であるため、一般会計からの繰入等の料金収入以外の収入に依存する構造は変化していない。
③流動比率は、管路更新投資に係る費用増により前年度から28.21ポイントの減となった。依然として、類似団体平均値及び全国平均値と比べて低く、短期の支払い能力が劣っている。
④企業債残高対給水収益比率は、企業債の年度末未償還残高が前年度末対比で約5千9百万円減額したことにより低下したが、類似団体平均値及び全国平均値と比べて高い水準にある。
⑤料金回収率は、給水収益の減少により3.68ポイントの減となった。90％を下回り、類似団体平均値及び全国平均値と比較しても低い水準にある。
⑥給水原価は、受水費の大幅増により前年度比で約11円上昇した。今後も費用抑制に努める必要がある。
⑦施設利用率は、一日平均配水量の増加によりわずかに上昇したが、今後の給水人口減少等を見込んで、施設の適切な統廃合・ダウンサイジング等を検討する必要がある。
⑧有収率は、1.80ポイントの減となった。類似団体平均値を上回ってはいるものの、引き続き漏水調査に基づく修繕や管路の布設替により改善を図っていく必要がある。</t>
    <rPh sb="14" eb="17">
      <t>ジュスイヒ</t>
    </rPh>
    <rPh sb="29" eb="30">
      <t>トウ</t>
    </rPh>
    <rPh sb="35" eb="37">
      <t>オオハバ</t>
    </rPh>
    <rPh sb="39" eb="40">
      <t>クワ</t>
    </rPh>
    <rPh sb="43" eb="45">
      <t>ハンメン</t>
    </rPh>
    <rPh sb="57" eb="58">
      <t>トウ</t>
    </rPh>
    <rPh sb="160" eb="162">
      <t>カンロ</t>
    </rPh>
    <rPh sb="162" eb="164">
      <t>コウシン</t>
    </rPh>
    <rPh sb="164" eb="166">
      <t>トウシ</t>
    </rPh>
    <rPh sb="167" eb="168">
      <t>カカ</t>
    </rPh>
    <rPh sb="169" eb="171">
      <t>ヒヨウ</t>
    </rPh>
    <rPh sb="171" eb="172">
      <t>ゾウ</t>
    </rPh>
    <rPh sb="175" eb="176">
      <t>マエ</t>
    </rPh>
    <rPh sb="190" eb="191">
      <t>ゲン</t>
    </rPh>
    <rPh sb="276" eb="277">
      <t>セン</t>
    </rPh>
    <rPh sb="360" eb="362">
      <t>シタマワ</t>
    </rPh>
    <rPh sb="379" eb="381">
      <t>ヒカク</t>
    </rPh>
    <rPh sb="400" eb="403">
      <t>ジュスイヒ</t>
    </rPh>
    <rPh sb="404" eb="406">
      <t>オオハバ</t>
    </rPh>
    <rPh sb="406" eb="407">
      <t>ゾウ</t>
    </rPh>
    <rPh sb="410" eb="413">
      <t>ゼンネンド</t>
    </rPh>
    <rPh sb="415" eb="416">
      <t>ヤク</t>
    </rPh>
    <rPh sb="418" eb="419">
      <t>エン</t>
    </rPh>
    <rPh sb="419" eb="421">
      <t>ジョウショウ</t>
    </rPh>
    <rPh sb="458" eb="460">
      <t>ゾウカ</t>
    </rPh>
    <rPh sb="467" eb="46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</si>
</sst>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1.03</c:v>
                </c:pt>
                <c:pt idx="1">
                  <c:v>1.1499999999999999</c:v>
                </c:pt>
                <c:pt idx="2">
                  <c:v>0.56000000000000005</c:v>
                </c:pt>
                <c:pt idx="3">
                  <c:v>0.51</c:v>
                </c:pt>
                <c:pt idx="4">
                  <c:v>1.36</c:v>
                </c:pt>
              </c:numCache>
            </c:numRef>
          </c:val>
          <c:extLst>
            <c:ext xmlns:c16="http://schemas.microsoft.com/office/drawing/2014/chart" uri="{C3380CC4-5D6E-409C-BE32-E72D297353CC}">
              <c16:uniqueId val="{00000000-FC60-424E-9D3F-1F167CC38BC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FC60-424E-9D3F-1F167CC38BC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74.41</c:v>
                </c:pt>
                <c:pt idx="1">
                  <c:v>76.53</c:v>
                </c:pt>
                <c:pt idx="2">
                  <c:v>75.53</c:v>
                </c:pt>
                <c:pt idx="3">
                  <c:v>74.62</c:v>
                </c:pt>
                <c:pt idx="4">
                  <c:v>74.84</c:v>
                </c:pt>
              </c:numCache>
            </c:numRef>
          </c:val>
          <c:extLst>
            <c:ext xmlns:c16="http://schemas.microsoft.com/office/drawing/2014/chart" uri="{C3380CC4-5D6E-409C-BE32-E72D297353CC}">
              <c16:uniqueId val="{00000000-25EF-4FC6-8749-458022903E7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25EF-4FC6-8749-458022903E7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86.82</c:v>
                </c:pt>
                <c:pt idx="1">
                  <c:v>85.22</c:v>
                </c:pt>
                <c:pt idx="2">
                  <c:v>85.51</c:v>
                </c:pt>
                <c:pt idx="3">
                  <c:v>84.54</c:v>
                </c:pt>
                <c:pt idx="4">
                  <c:v>82.74</c:v>
                </c:pt>
              </c:numCache>
            </c:numRef>
          </c:val>
          <c:extLst>
            <c:ext xmlns:c16="http://schemas.microsoft.com/office/drawing/2014/chart" uri="{C3380CC4-5D6E-409C-BE32-E72D297353CC}">
              <c16:uniqueId val="{00000000-57FD-496A-8347-5252BFE1BA0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57FD-496A-8347-5252BFE1BA0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105.69</c:v>
                </c:pt>
                <c:pt idx="1">
                  <c:v>114.9</c:v>
                </c:pt>
                <c:pt idx="2">
                  <c:v>116</c:v>
                </c:pt>
                <c:pt idx="3">
                  <c:v>113.25</c:v>
                </c:pt>
                <c:pt idx="4">
                  <c:v>107.62</c:v>
                </c:pt>
              </c:numCache>
            </c:numRef>
          </c:val>
          <c:extLst>
            <c:ext xmlns:c16="http://schemas.microsoft.com/office/drawing/2014/chart" uri="{C3380CC4-5D6E-409C-BE32-E72D297353CC}">
              <c16:uniqueId val="{00000000-2858-45E4-972E-828602A484D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2858-45E4-972E-828602A484D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42.38</c:v>
                </c:pt>
                <c:pt idx="1">
                  <c:v>43.77</c:v>
                </c:pt>
                <c:pt idx="2">
                  <c:v>45.5</c:v>
                </c:pt>
                <c:pt idx="3">
                  <c:v>47.11</c:v>
                </c:pt>
                <c:pt idx="4">
                  <c:v>47.51</c:v>
                </c:pt>
              </c:numCache>
            </c:numRef>
          </c:val>
          <c:extLst>
            <c:ext xmlns:c16="http://schemas.microsoft.com/office/drawing/2014/chart" uri="{C3380CC4-5D6E-409C-BE32-E72D297353CC}">
              <c16:uniqueId val="{00000000-5B88-43AD-953C-1B989A6AB91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5B88-43AD-953C-1B989A6AB91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12.76</c:v>
                </c:pt>
                <c:pt idx="1">
                  <c:v>12.41</c:v>
                </c:pt>
                <c:pt idx="2">
                  <c:v>14.4</c:v>
                </c:pt>
                <c:pt idx="3">
                  <c:v>18.39</c:v>
                </c:pt>
                <c:pt idx="4">
                  <c:v>21</c:v>
                </c:pt>
              </c:numCache>
            </c:numRef>
          </c:val>
          <c:extLst>
            <c:ext xmlns:c16="http://schemas.microsoft.com/office/drawing/2014/chart" uri="{C3380CC4-5D6E-409C-BE32-E72D297353CC}">
              <c16:uniqueId val="{00000000-C1BA-43F3-AA87-8E151503EBB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C1BA-43F3-AA87-8E151503EBB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42-4782-B742-62BB82DDEAB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F642-4782-B742-62BB82DDEAB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153.80000000000001</c:v>
                </c:pt>
                <c:pt idx="1">
                  <c:v>160.31</c:v>
                </c:pt>
                <c:pt idx="2">
                  <c:v>178.46</c:v>
                </c:pt>
                <c:pt idx="3">
                  <c:v>164.35</c:v>
                </c:pt>
                <c:pt idx="4">
                  <c:v>136.13999999999999</c:v>
                </c:pt>
              </c:numCache>
            </c:numRef>
          </c:val>
          <c:extLst>
            <c:ext xmlns:c16="http://schemas.microsoft.com/office/drawing/2014/chart" uri="{C3380CC4-5D6E-409C-BE32-E72D297353CC}">
              <c16:uniqueId val="{00000000-0BE9-484B-BD23-B26BBF6FD91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0BE9-484B-BD23-B26BBF6FD91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610.16</c:v>
                </c:pt>
                <c:pt idx="1">
                  <c:v>586.03</c:v>
                </c:pt>
                <c:pt idx="2">
                  <c:v>578.30999999999995</c:v>
                </c:pt>
                <c:pt idx="3">
                  <c:v>569.41</c:v>
                </c:pt>
                <c:pt idx="4">
                  <c:v>567.88</c:v>
                </c:pt>
              </c:numCache>
            </c:numRef>
          </c:val>
          <c:extLst>
            <c:ext xmlns:c16="http://schemas.microsoft.com/office/drawing/2014/chart" uri="{C3380CC4-5D6E-409C-BE32-E72D297353CC}">
              <c16:uniqueId val="{00000000-7AB6-4DB3-AE3B-7F38064378A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7AB6-4DB3-AE3B-7F38064378A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82.6</c:v>
                </c:pt>
                <c:pt idx="1">
                  <c:v>89.62</c:v>
                </c:pt>
                <c:pt idx="2">
                  <c:v>91.5</c:v>
                </c:pt>
                <c:pt idx="3">
                  <c:v>90.09</c:v>
                </c:pt>
                <c:pt idx="4">
                  <c:v>86.41</c:v>
                </c:pt>
              </c:numCache>
            </c:numRef>
          </c:val>
          <c:extLst>
            <c:ext xmlns:c16="http://schemas.microsoft.com/office/drawing/2014/chart" uri="{C3380CC4-5D6E-409C-BE32-E72D297353CC}">
              <c16:uniqueId val="{00000000-BA15-4C47-8F06-E662ACA958F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BA15-4C47-8F06-E662ACA958F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288.43</c:v>
                </c:pt>
                <c:pt idx="1">
                  <c:v>265.95</c:v>
                </c:pt>
                <c:pt idx="2">
                  <c:v>260.79000000000002</c:v>
                </c:pt>
                <c:pt idx="3">
                  <c:v>265.72000000000003</c:v>
                </c:pt>
                <c:pt idx="4">
                  <c:v>276.45999999999998</c:v>
                </c:pt>
              </c:numCache>
            </c:numRef>
          </c:val>
          <c:extLst>
            <c:ext xmlns:c16="http://schemas.microsoft.com/office/drawing/2014/chart" uri="{C3380CC4-5D6E-409C-BE32-E72D297353CC}">
              <c16:uniqueId val="{00000000-FBC3-4E00-A1B9-08B35041F92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FBC3-4E00-A1B9-08B35041F92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島根県　江津市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21751</v>
      </c>
      <c r="AM8" s="44"/>
      <c r="AN8" s="44"/>
      <c r="AO8" s="44"/>
      <c r="AP8" s="44"/>
      <c r="AQ8" s="44"/>
      <c r="AR8" s="44"/>
      <c r="AS8" s="44"/>
      <c r="AT8" s="45">
        <f>データ!$S$6</f>
        <v>268.24</v>
      </c>
      <c r="AU8" s="46"/>
      <c r="AV8" s="46"/>
      <c r="AW8" s="46"/>
      <c r="AX8" s="46"/>
      <c r="AY8" s="46"/>
      <c r="AZ8" s="46"/>
      <c r="BA8" s="46"/>
      <c r="BB8" s="47">
        <f>データ!$T$6</f>
        <v>81.09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61.5</v>
      </c>
      <c r="J10" s="46"/>
      <c r="K10" s="46"/>
      <c r="L10" s="46"/>
      <c r="M10" s="46"/>
      <c r="N10" s="46"/>
      <c r="O10" s="80"/>
      <c r="P10" s="47">
        <f>データ!$P$6</f>
        <v>94.53</v>
      </c>
      <c r="Q10" s="47"/>
      <c r="R10" s="47"/>
      <c r="S10" s="47"/>
      <c r="T10" s="47"/>
      <c r="U10" s="47"/>
      <c r="V10" s="47"/>
      <c r="W10" s="44">
        <f>データ!$Q$6</f>
        <v>4807</v>
      </c>
      <c r="X10" s="44"/>
      <c r="Y10" s="44"/>
      <c r="Z10" s="44"/>
      <c r="AA10" s="44"/>
      <c r="AB10" s="44"/>
      <c r="AC10" s="44"/>
      <c r="AD10" s="2"/>
      <c r="AE10" s="2"/>
      <c r="AF10" s="2"/>
      <c r="AG10" s="2"/>
      <c r="AH10" s="2"/>
      <c r="AI10" s="2"/>
      <c r="AJ10" s="2"/>
      <c r="AK10" s="2"/>
      <c r="AL10" s="44">
        <f>データ!$U$6</f>
        <v>20290</v>
      </c>
      <c r="AM10" s="44"/>
      <c r="AN10" s="44"/>
      <c r="AO10" s="44"/>
      <c r="AP10" s="44"/>
      <c r="AQ10" s="44"/>
      <c r="AR10" s="44"/>
      <c r="AS10" s="44"/>
      <c r="AT10" s="45">
        <f>データ!$V$6</f>
        <v>60.1</v>
      </c>
      <c r="AU10" s="46"/>
      <c r="AV10" s="46"/>
      <c r="AW10" s="46"/>
      <c r="AX10" s="46"/>
      <c r="AY10" s="46"/>
      <c r="AZ10" s="46"/>
      <c r="BA10" s="46"/>
      <c r="BB10" s="47">
        <f>データ!$W$6</f>
        <v>337.6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112</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110</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4"/>
      <c r="BM60" s="85"/>
      <c r="BN60" s="85"/>
      <c r="BO60" s="85"/>
      <c r="BP60" s="85"/>
      <c r="BQ60" s="85"/>
      <c r="BR60" s="85"/>
      <c r="BS60" s="85"/>
      <c r="BT60" s="85"/>
      <c r="BU60" s="85"/>
      <c r="BV60" s="85"/>
      <c r="BW60" s="85"/>
      <c r="BX60" s="85"/>
      <c r="BY60" s="85"/>
      <c r="BZ60" s="86"/>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kHAVeQQjbMoHO8x4LXTfkD8jp9DtXX8zk7N9ZhnCoB1/TVObNechn633i3K37wtfVZigMQd7HCVfV+IRpVDnKg==" saltValue="sfPgbZvZcoL8H8B15doul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15" t="s">
        <v>53</v>
      </c>
      <c r="B4" s="17"/>
      <c r="C4" s="17"/>
      <c r="D4" s="17"/>
      <c r="E4" s="17"/>
      <c r="F4" s="17"/>
      <c r="G4" s="17"/>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322075</v>
      </c>
      <c r="D6" s="20">
        <f t="shared" si="3"/>
        <v>46</v>
      </c>
      <c r="E6" s="20">
        <f t="shared" si="3"/>
        <v>1</v>
      </c>
      <c r="F6" s="20">
        <f t="shared" si="3"/>
        <v>0</v>
      </c>
      <c r="G6" s="20">
        <f t="shared" si="3"/>
        <v>1</v>
      </c>
      <c r="H6" s="20" t="str">
        <f t="shared" si="3"/>
        <v>島根県　江津市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61.5</v>
      </c>
      <c r="P6" s="21">
        <f t="shared" si="3"/>
        <v>94.53</v>
      </c>
      <c r="Q6" s="21">
        <f t="shared" si="3"/>
        <v>4807</v>
      </c>
      <c r="R6" s="21">
        <f t="shared" si="3"/>
        <v>21751</v>
      </c>
      <c r="S6" s="21">
        <f t="shared" si="3"/>
        <v>268.24</v>
      </c>
      <c r="T6" s="21">
        <f t="shared" si="3"/>
        <v>81.09</v>
      </c>
      <c r="U6" s="21">
        <f t="shared" si="3"/>
        <v>20290</v>
      </c>
      <c r="V6" s="21">
        <f t="shared" si="3"/>
        <v>60.1</v>
      </c>
      <c r="W6" s="21">
        <f t="shared" si="3"/>
        <v>337.6</v>
      </c>
      <c r="X6" s="22">
        <f>IF(X7="",NA(),X7)</f>
        <v>105.69</v>
      </c>
      <c r="Y6" s="22">
        <f t="shared" ref="Y6:AG6" si="4">IF(Y7="",NA(),Y7)</f>
        <v>114.9</v>
      </c>
      <c r="Z6" s="22">
        <f t="shared" si="4"/>
        <v>116</v>
      </c>
      <c r="AA6" s="22">
        <f t="shared" si="4"/>
        <v>113.25</v>
      </c>
      <c r="AB6" s="22">
        <f t="shared" si="4"/>
        <v>107.62</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153.80000000000001</v>
      </c>
      <c r="AU6" s="22">
        <f t="shared" ref="AU6:BC6" si="6">IF(AU7="",NA(),AU7)</f>
        <v>160.31</v>
      </c>
      <c r="AV6" s="22">
        <f t="shared" si="6"/>
        <v>178.46</v>
      </c>
      <c r="AW6" s="22">
        <f t="shared" si="6"/>
        <v>164.35</v>
      </c>
      <c r="AX6" s="22">
        <f t="shared" si="6"/>
        <v>136.13999999999999</v>
      </c>
      <c r="AY6" s="22">
        <f t="shared" si="6"/>
        <v>379.08</v>
      </c>
      <c r="AZ6" s="22">
        <f t="shared" si="6"/>
        <v>367.55</v>
      </c>
      <c r="BA6" s="22">
        <f t="shared" si="6"/>
        <v>378.56</v>
      </c>
      <c r="BB6" s="22">
        <f t="shared" si="6"/>
        <v>364.46</v>
      </c>
      <c r="BC6" s="22">
        <f t="shared" si="6"/>
        <v>338.89</v>
      </c>
      <c r="BD6" s="21" t="str">
        <f>IF(BD7="","",IF(BD7="-","【-】","【"&amp;SUBSTITUTE(TEXT(BD7,"#,##0.00"),"-","△")&amp;"】"))</f>
        <v>【243.36】</v>
      </c>
      <c r="BE6" s="22">
        <f>IF(BE7="",NA(),BE7)</f>
        <v>610.16</v>
      </c>
      <c r="BF6" s="22">
        <f t="shared" ref="BF6:BN6" si="7">IF(BF7="",NA(),BF7)</f>
        <v>586.03</v>
      </c>
      <c r="BG6" s="22">
        <f t="shared" si="7"/>
        <v>578.30999999999995</v>
      </c>
      <c r="BH6" s="22">
        <f t="shared" si="7"/>
        <v>569.41</v>
      </c>
      <c r="BI6" s="22">
        <f t="shared" si="7"/>
        <v>567.88</v>
      </c>
      <c r="BJ6" s="22">
        <f t="shared" si="7"/>
        <v>398.98</v>
      </c>
      <c r="BK6" s="22">
        <f t="shared" si="7"/>
        <v>418.68</v>
      </c>
      <c r="BL6" s="22">
        <f t="shared" si="7"/>
        <v>395.68</v>
      </c>
      <c r="BM6" s="22">
        <f t="shared" si="7"/>
        <v>403.72</v>
      </c>
      <c r="BN6" s="22">
        <f t="shared" si="7"/>
        <v>400.21</v>
      </c>
      <c r="BO6" s="21" t="str">
        <f>IF(BO7="","",IF(BO7="-","【-】","【"&amp;SUBSTITUTE(TEXT(BO7,"#,##0.00"),"-","△")&amp;"】"))</f>
        <v>【265.93】</v>
      </c>
      <c r="BP6" s="22">
        <f>IF(BP7="",NA(),BP7)</f>
        <v>82.6</v>
      </c>
      <c r="BQ6" s="22">
        <f t="shared" ref="BQ6:BY6" si="8">IF(BQ7="",NA(),BQ7)</f>
        <v>89.62</v>
      </c>
      <c r="BR6" s="22">
        <f t="shared" si="8"/>
        <v>91.5</v>
      </c>
      <c r="BS6" s="22">
        <f t="shared" si="8"/>
        <v>90.09</v>
      </c>
      <c r="BT6" s="22">
        <f t="shared" si="8"/>
        <v>86.41</v>
      </c>
      <c r="BU6" s="22">
        <f t="shared" si="8"/>
        <v>98.64</v>
      </c>
      <c r="BV6" s="22">
        <f t="shared" si="8"/>
        <v>94.78</v>
      </c>
      <c r="BW6" s="22">
        <f t="shared" si="8"/>
        <v>97.59</v>
      </c>
      <c r="BX6" s="22">
        <f t="shared" si="8"/>
        <v>92.17</v>
      </c>
      <c r="BY6" s="22">
        <f t="shared" si="8"/>
        <v>92.83</v>
      </c>
      <c r="BZ6" s="21" t="str">
        <f>IF(BZ7="","",IF(BZ7="-","【-】","【"&amp;SUBSTITUTE(TEXT(BZ7,"#,##0.00"),"-","△")&amp;"】"))</f>
        <v>【97.82】</v>
      </c>
      <c r="CA6" s="22">
        <f>IF(CA7="",NA(),CA7)</f>
        <v>288.43</v>
      </c>
      <c r="CB6" s="22">
        <f t="shared" ref="CB6:CJ6" si="9">IF(CB7="",NA(),CB7)</f>
        <v>265.95</v>
      </c>
      <c r="CC6" s="22">
        <f t="shared" si="9"/>
        <v>260.79000000000002</v>
      </c>
      <c r="CD6" s="22">
        <f t="shared" si="9"/>
        <v>265.72000000000003</v>
      </c>
      <c r="CE6" s="22">
        <f t="shared" si="9"/>
        <v>276.45999999999998</v>
      </c>
      <c r="CF6" s="22">
        <f t="shared" si="9"/>
        <v>178.92</v>
      </c>
      <c r="CG6" s="22">
        <f t="shared" si="9"/>
        <v>181.3</v>
      </c>
      <c r="CH6" s="22">
        <f t="shared" si="9"/>
        <v>181.71</v>
      </c>
      <c r="CI6" s="22">
        <f t="shared" si="9"/>
        <v>188.51</v>
      </c>
      <c r="CJ6" s="22">
        <f t="shared" si="9"/>
        <v>189.43</v>
      </c>
      <c r="CK6" s="21" t="str">
        <f>IF(CK7="","",IF(CK7="-","【-】","【"&amp;SUBSTITUTE(TEXT(CK7,"#,##0.00"),"-","△")&amp;"】"))</f>
        <v>【177.56】</v>
      </c>
      <c r="CL6" s="22">
        <f>IF(CL7="",NA(),CL7)</f>
        <v>74.41</v>
      </c>
      <c r="CM6" s="22">
        <f t="shared" ref="CM6:CU6" si="10">IF(CM7="",NA(),CM7)</f>
        <v>76.53</v>
      </c>
      <c r="CN6" s="22">
        <f t="shared" si="10"/>
        <v>75.53</v>
      </c>
      <c r="CO6" s="22">
        <f t="shared" si="10"/>
        <v>74.62</v>
      </c>
      <c r="CP6" s="22">
        <f t="shared" si="10"/>
        <v>74.84</v>
      </c>
      <c r="CQ6" s="22">
        <f t="shared" si="10"/>
        <v>55.14</v>
      </c>
      <c r="CR6" s="22">
        <f t="shared" si="10"/>
        <v>55.89</v>
      </c>
      <c r="CS6" s="22">
        <f t="shared" si="10"/>
        <v>55.72</v>
      </c>
      <c r="CT6" s="22">
        <f t="shared" si="10"/>
        <v>55.31</v>
      </c>
      <c r="CU6" s="22">
        <f t="shared" si="10"/>
        <v>55.14</v>
      </c>
      <c r="CV6" s="21" t="str">
        <f>IF(CV7="","",IF(CV7="-","【-】","【"&amp;SUBSTITUTE(TEXT(CV7,"#,##0.00"),"-","△")&amp;"】"))</f>
        <v>【59.81】</v>
      </c>
      <c r="CW6" s="22">
        <f>IF(CW7="",NA(),CW7)</f>
        <v>86.82</v>
      </c>
      <c r="CX6" s="22">
        <f t="shared" ref="CX6:DF6" si="11">IF(CX7="",NA(),CX7)</f>
        <v>85.22</v>
      </c>
      <c r="CY6" s="22">
        <f t="shared" si="11"/>
        <v>85.51</v>
      </c>
      <c r="CZ6" s="22">
        <f t="shared" si="11"/>
        <v>84.54</v>
      </c>
      <c r="DA6" s="22">
        <f t="shared" si="11"/>
        <v>82.74</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42.38</v>
      </c>
      <c r="DI6" s="22">
        <f t="shared" ref="DI6:DQ6" si="12">IF(DI7="",NA(),DI7)</f>
        <v>43.77</v>
      </c>
      <c r="DJ6" s="22">
        <f t="shared" si="12"/>
        <v>45.5</v>
      </c>
      <c r="DK6" s="22">
        <f t="shared" si="12"/>
        <v>47.11</v>
      </c>
      <c r="DL6" s="22">
        <f t="shared" si="12"/>
        <v>47.51</v>
      </c>
      <c r="DM6" s="22">
        <f t="shared" si="12"/>
        <v>49.92</v>
      </c>
      <c r="DN6" s="22">
        <f t="shared" si="12"/>
        <v>50.63</v>
      </c>
      <c r="DO6" s="22">
        <f t="shared" si="12"/>
        <v>51.29</v>
      </c>
      <c r="DP6" s="22">
        <f t="shared" si="12"/>
        <v>52.2</v>
      </c>
      <c r="DQ6" s="22">
        <f t="shared" si="12"/>
        <v>52.7</v>
      </c>
      <c r="DR6" s="21" t="str">
        <f>IF(DR7="","",IF(DR7="-","【-】","【"&amp;SUBSTITUTE(TEXT(DR7,"#,##0.00"),"-","△")&amp;"】"))</f>
        <v>【52.02】</v>
      </c>
      <c r="DS6" s="22">
        <f>IF(DS7="",NA(),DS7)</f>
        <v>12.76</v>
      </c>
      <c r="DT6" s="22">
        <f t="shared" ref="DT6:EB6" si="13">IF(DT7="",NA(),DT7)</f>
        <v>12.41</v>
      </c>
      <c r="DU6" s="22">
        <f t="shared" si="13"/>
        <v>14.4</v>
      </c>
      <c r="DV6" s="22">
        <f t="shared" si="13"/>
        <v>18.39</v>
      </c>
      <c r="DW6" s="22">
        <f t="shared" si="13"/>
        <v>21</v>
      </c>
      <c r="DX6" s="22">
        <f t="shared" si="13"/>
        <v>16.88</v>
      </c>
      <c r="DY6" s="22">
        <f t="shared" si="13"/>
        <v>18.28</v>
      </c>
      <c r="DZ6" s="22">
        <f t="shared" si="13"/>
        <v>19.61</v>
      </c>
      <c r="EA6" s="22">
        <f t="shared" si="13"/>
        <v>20.73</v>
      </c>
      <c r="EB6" s="22">
        <f t="shared" si="13"/>
        <v>22.86</v>
      </c>
      <c r="EC6" s="21" t="str">
        <f>IF(EC7="","",IF(EC7="-","【-】","【"&amp;SUBSTITUTE(TEXT(EC7,"#,##0.00"),"-","△")&amp;"】"))</f>
        <v>【25.37】</v>
      </c>
      <c r="ED6" s="22">
        <f>IF(ED7="",NA(),ED7)</f>
        <v>1.03</v>
      </c>
      <c r="EE6" s="22">
        <f t="shared" ref="EE6:EM6" si="14">IF(EE7="",NA(),EE7)</f>
        <v>1.1499999999999999</v>
      </c>
      <c r="EF6" s="22">
        <f t="shared" si="14"/>
        <v>0.56000000000000005</v>
      </c>
      <c r="EG6" s="22">
        <f t="shared" si="14"/>
        <v>0.51</v>
      </c>
      <c r="EH6" s="22">
        <f t="shared" si="14"/>
        <v>1.36</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322075</v>
      </c>
      <c r="D7" s="24">
        <v>46</v>
      </c>
      <c r="E7" s="24">
        <v>1</v>
      </c>
      <c r="F7" s="24">
        <v>0</v>
      </c>
      <c r="G7" s="24">
        <v>1</v>
      </c>
      <c r="H7" s="24" t="s">
        <v>93</v>
      </c>
      <c r="I7" s="24" t="s">
        <v>94</v>
      </c>
      <c r="J7" s="24" t="s">
        <v>95</v>
      </c>
      <c r="K7" s="24" t="s">
        <v>96</v>
      </c>
      <c r="L7" s="24" t="s">
        <v>97</v>
      </c>
      <c r="M7" s="24" t="s">
        <v>98</v>
      </c>
      <c r="N7" s="25" t="s">
        <v>99</v>
      </c>
      <c r="O7" s="25">
        <v>61.5</v>
      </c>
      <c r="P7" s="25">
        <v>94.53</v>
      </c>
      <c r="Q7" s="25">
        <v>4807</v>
      </c>
      <c r="R7" s="25">
        <v>21751</v>
      </c>
      <c r="S7" s="25">
        <v>268.24</v>
      </c>
      <c r="T7" s="25">
        <v>81.09</v>
      </c>
      <c r="U7" s="25">
        <v>20290</v>
      </c>
      <c r="V7" s="25">
        <v>60.1</v>
      </c>
      <c r="W7" s="25">
        <v>337.6</v>
      </c>
      <c r="X7" s="25">
        <v>105.69</v>
      </c>
      <c r="Y7" s="25">
        <v>114.9</v>
      </c>
      <c r="Z7" s="25">
        <v>116</v>
      </c>
      <c r="AA7" s="25">
        <v>113.25</v>
      </c>
      <c r="AB7" s="25">
        <v>107.62</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153.80000000000001</v>
      </c>
      <c r="AU7" s="25">
        <v>160.31</v>
      </c>
      <c r="AV7" s="25">
        <v>178.46</v>
      </c>
      <c r="AW7" s="25">
        <v>164.35</v>
      </c>
      <c r="AX7" s="25">
        <v>136.13999999999999</v>
      </c>
      <c r="AY7" s="25">
        <v>379.08</v>
      </c>
      <c r="AZ7" s="25">
        <v>367.55</v>
      </c>
      <c r="BA7" s="25">
        <v>378.56</v>
      </c>
      <c r="BB7" s="25">
        <v>364.46</v>
      </c>
      <c r="BC7" s="25">
        <v>338.89</v>
      </c>
      <c r="BD7" s="25">
        <v>243.36</v>
      </c>
      <c r="BE7" s="25">
        <v>610.16</v>
      </c>
      <c r="BF7" s="25">
        <v>586.03</v>
      </c>
      <c r="BG7" s="25">
        <v>578.30999999999995</v>
      </c>
      <c r="BH7" s="25">
        <v>569.41</v>
      </c>
      <c r="BI7" s="25">
        <v>567.88</v>
      </c>
      <c r="BJ7" s="25">
        <v>398.98</v>
      </c>
      <c r="BK7" s="25">
        <v>418.68</v>
      </c>
      <c r="BL7" s="25">
        <v>395.68</v>
      </c>
      <c r="BM7" s="25">
        <v>403.72</v>
      </c>
      <c r="BN7" s="25">
        <v>400.21</v>
      </c>
      <c r="BO7" s="25">
        <v>265.93</v>
      </c>
      <c r="BP7" s="25">
        <v>82.6</v>
      </c>
      <c r="BQ7" s="25">
        <v>89.62</v>
      </c>
      <c r="BR7" s="25">
        <v>91.5</v>
      </c>
      <c r="BS7" s="25">
        <v>90.09</v>
      </c>
      <c r="BT7" s="25">
        <v>86.41</v>
      </c>
      <c r="BU7" s="25">
        <v>98.64</v>
      </c>
      <c r="BV7" s="25">
        <v>94.78</v>
      </c>
      <c r="BW7" s="25">
        <v>97.59</v>
      </c>
      <c r="BX7" s="25">
        <v>92.17</v>
      </c>
      <c r="BY7" s="25">
        <v>92.83</v>
      </c>
      <c r="BZ7" s="25">
        <v>97.82</v>
      </c>
      <c r="CA7" s="25">
        <v>288.43</v>
      </c>
      <c r="CB7" s="25">
        <v>265.95</v>
      </c>
      <c r="CC7" s="25">
        <v>260.79000000000002</v>
      </c>
      <c r="CD7" s="25">
        <v>265.72000000000003</v>
      </c>
      <c r="CE7" s="25">
        <v>276.45999999999998</v>
      </c>
      <c r="CF7" s="25">
        <v>178.92</v>
      </c>
      <c r="CG7" s="25">
        <v>181.3</v>
      </c>
      <c r="CH7" s="25">
        <v>181.71</v>
      </c>
      <c r="CI7" s="25">
        <v>188.51</v>
      </c>
      <c r="CJ7" s="25">
        <v>189.43</v>
      </c>
      <c r="CK7" s="25">
        <v>177.56</v>
      </c>
      <c r="CL7" s="25">
        <v>74.41</v>
      </c>
      <c r="CM7" s="25">
        <v>76.53</v>
      </c>
      <c r="CN7" s="25">
        <v>75.53</v>
      </c>
      <c r="CO7" s="25">
        <v>74.62</v>
      </c>
      <c r="CP7" s="25">
        <v>74.84</v>
      </c>
      <c r="CQ7" s="25">
        <v>55.14</v>
      </c>
      <c r="CR7" s="25">
        <v>55.89</v>
      </c>
      <c r="CS7" s="25">
        <v>55.72</v>
      </c>
      <c r="CT7" s="25">
        <v>55.31</v>
      </c>
      <c r="CU7" s="25">
        <v>55.14</v>
      </c>
      <c r="CV7" s="25">
        <v>59.81</v>
      </c>
      <c r="CW7" s="25">
        <v>86.82</v>
      </c>
      <c r="CX7" s="25">
        <v>85.22</v>
      </c>
      <c r="CY7" s="25">
        <v>85.51</v>
      </c>
      <c r="CZ7" s="25">
        <v>84.54</v>
      </c>
      <c r="DA7" s="25">
        <v>82.74</v>
      </c>
      <c r="DB7" s="25">
        <v>81.39</v>
      </c>
      <c r="DC7" s="25">
        <v>81.27</v>
      </c>
      <c r="DD7" s="25">
        <v>81.260000000000005</v>
      </c>
      <c r="DE7" s="25">
        <v>80.36</v>
      </c>
      <c r="DF7" s="25">
        <v>80.13</v>
      </c>
      <c r="DG7" s="25">
        <v>89.42</v>
      </c>
      <c r="DH7" s="25">
        <v>42.38</v>
      </c>
      <c r="DI7" s="25">
        <v>43.77</v>
      </c>
      <c r="DJ7" s="25">
        <v>45.5</v>
      </c>
      <c r="DK7" s="25">
        <v>47.11</v>
      </c>
      <c r="DL7" s="25">
        <v>47.51</v>
      </c>
      <c r="DM7" s="25">
        <v>49.92</v>
      </c>
      <c r="DN7" s="25">
        <v>50.63</v>
      </c>
      <c r="DO7" s="25">
        <v>51.29</v>
      </c>
      <c r="DP7" s="25">
        <v>52.2</v>
      </c>
      <c r="DQ7" s="25">
        <v>52.7</v>
      </c>
      <c r="DR7" s="25">
        <v>52.02</v>
      </c>
      <c r="DS7" s="25">
        <v>12.76</v>
      </c>
      <c r="DT7" s="25">
        <v>12.41</v>
      </c>
      <c r="DU7" s="25">
        <v>14.4</v>
      </c>
      <c r="DV7" s="25">
        <v>18.39</v>
      </c>
      <c r="DW7" s="25">
        <v>21</v>
      </c>
      <c r="DX7" s="25">
        <v>16.88</v>
      </c>
      <c r="DY7" s="25">
        <v>18.28</v>
      </c>
      <c r="DZ7" s="25">
        <v>19.61</v>
      </c>
      <c r="EA7" s="25">
        <v>20.73</v>
      </c>
      <c r="EB7" s="25">
        <v>22.86</v>
      </c>
      <c r="EC7" s="25">
        <v>25.37</v>
      </c>
      <c r="ED7" s="25">
        <v>1.03</v>
      </c>
      <c r="EE7" s="25">
        <v>1.1499999999999999</v>
      </c>
      <c r="EF7" s="25">
        <v>0.56000000000000005</v>
      </c>
      <c r="EG7" s="25">
        <v>0.51</v>
      </c>
      <c r="EH7" s="25">
        <v>1.36</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水道06</cp:lastModifiedBy>
  <cp:lastPrinted>2025-02-07T08:36:08Z</cp:lastPrinted>
  <dcterms:created xsi:type="dcterms:W3CDTF">2025-01-24T06:53:09Z</dcterms:created>
  <dcterms:modified xsi:type="dcterms:W3CDTF">2025-02-09T23:56:32Z</dcterms:modified>
  <cp:category/>
</cp:coreProperties>
</file>