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50122経営比較分析表（R05決算）\4.修正様式提出分\法非適用＿下水道課【経営比較分析表】2023_322067_47_1718\"/>
    </mc:Choice>
  </mc:AlternateContent>
  <workbookProtection workbookAlgorithmName="SHA-512" workbookHashValue="gFj7/nBKffEmE8n63ImrVGQc6hF3fES7WPiiOkRuOdKmNU3nUjBEZUiGR68NW+YYzkoDudIFLYQhwXLRcjBL6Q==" workbookSaltValue="GSW1wpn8Oy56AMyEAVGVjw==" workbookSpinCount="100000" lockStructure="1"/>
  <bookViews>
    <workbookView xWindow="0" yWindow="0" windowWidth="23040" windowHeight="9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<sst xmlns="http://schemas.openxmlformats.org/spreadsheetml/2006/main" count="236" uniqueCount="121">
  <si>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</si>
  <si>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</si>
  <si>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</si>
  <si>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</si>
  <si>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</si>
  <si>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</si>
  <si>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</si>
  <si>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</si>
  <si>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</si>
  <si>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</si>
  <si>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</si>
  <si>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</si>
  <si>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</si>
  <si>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</si>
  <si>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</si>
  <si>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</si>
  <si>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</si>
  <si>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</si>
  <si>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</si>
  <si>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</si>
  <si>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</si>
  <si>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</si>
  <si>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</si>
  <si>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</si>
  <si>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</si>
  <si>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</si>
  <si>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</si>
  <si>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</si>
  <si>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</si>
  <si>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</si>
  <si>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</si>
  <si>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</si>
  <si>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</si>
  <si>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</si>
  <si>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</si>
  <si>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</si>
  <si>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</si>
  <si>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</si>
  <si>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</si>
  <si>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</si>
  <si>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</si>
  <si>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</si>
  <si>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</si>
  <si>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</si>
  <si>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</si>
  <si>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</si>
  <si>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</si>
  <si>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</si>
  <si>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</si>
  <si>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</si>
  <si>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</si>
  <si>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</si>
  <si>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</si>
  <si>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</si>
  <si>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</si>
  <si>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</si>
  <si>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</si>
  <si>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</si>
  <si>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</si>
  <si>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</si>
  <si>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</si>
  <si>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</si>
  <si>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</si>
  <si>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</si>
  <si>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</si>
  <si>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</si>
  <si>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</si>
  <si>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</si>
  <si>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</si>
  <si>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</si>
  <si>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</si>
  <si>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</si>
  <si>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</si>
  <si>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</si>
  <si>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</si>
  <si>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</si>
  <si>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</si>
  <si>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</si>
  <si>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</si>
  <si>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</si>
  <si>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</si>
  <si>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</si>
  <si>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</si>
  <si>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</si>
  <si>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</si>
  <si>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</si>
  <si>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</si>
  <si>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</si>
  <si>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</si>
  <si>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</si>
  <si>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</si>
  <si>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</si>
  <si>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</si>
  <si>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</si>
  <si>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</si>
  <si>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</si>
  <si>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</si>
  <si>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</si>
  <si>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</si>
  <si>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</si>
  <si>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</si>
  <si>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</si>
  <si>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</si>
  <si>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簡易排水</t>
  </si>
  <si>
    <t>J1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</si>
  <si>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</si>
  <si>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</si>
  <si>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</si>
  <si>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</si>
  <si>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</si>
  <si>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</si>
  <si>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</si>
  <si>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</si>
  <si>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</si>
  <si>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</si>
  <si>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</si>
  <si>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</si>
  <si>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</si>
  <si>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・収益的収支比率は増加しているが、経費回収率の低さから見て分かるように、使用料収入で汚水処理費用が賄えていない状況にある。
・経費回収率が全国平均を上回っているのは、既に整備が完了しているためである。
・予算に占める企業債償還金の割合が大きく、自主財源のみでは経営が成り立たず、一般会計からの繰入金に頼らざるをえない状況にある。このため、令和3年度に使用料改定を行った。
・事業完了しており、企業債残高は減少傾向にある。
・節水意識の向上ならびに人口の減少による影響から、使用料収入は減少傾向にある。</t>
    <rPh sb="9" eb="11">
      <t>ゾウカ</t>
    </rPh>
    <rPh sb="113" eb="114">
      <t>キン</t>
    </rPh>
    <rPh sb="169" eb="171">
      <t>レイワ</t>
    </rPh>
    <rPh sb="172" eb="174">
      <t>ネンド</t>
    </rPh>
    <rPh sb="175" eb="178">
      <t>シヨウリョウ</t>
    </rPh>
    <rPh sb="178" eb="180">
      <t>カイテイ</t>
    </rPh>
    <rPh sb="181" eb="182">
      <t>オコナ</t>
    </rPh>
    <phoneticPr fontId="4"/>
  </si>
  <si>
    <t>・現在のところ、管渠の破損等の状況には至っていない。
・現状では老朽化による影響は発生していないが、供用開始から30年を経過している施設もあるため、今後は長寿命化に向けた取組を検討していく必要がある。</t>
    <rPh sb="1" eb="3">
      <t>ゲンザイ</t>
    </rPh>
    <phoneticPr fontId="4"/>
  </si>
  <si>
    <t>・山間地等スケールメリットの発生しにくい事業であり、使用料収入だけで維持管理費を賄うことは困難である。経営の健全化のためには、施設統合等も視野に入れ、効率的な施設運営を検討していく必要がある。
・将来的に有収水量の大幅な増加は見込めないため、維持管理費の節減や料金体系の見直しにより、経営の健全化を図っていく必要がある。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</si>
</sst>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B-4667-8776-79EDF09B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B-4667-8776-79EDF09B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99.55</c:v>
                </c:pt>
                <c:pt idx="1">
                  <c:v>101.24</c:v>
                </c:pt>
                <c:pt idx="2">
                  <c:v>99.21</c:v>
                </c:pt>
                <c:pt idx="3">
                  <c:v>100.01</c:v>
                </c:pt>
                <c:pt idx="4">
                  <c:v>107.81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9-45BD-BDED-DF2322F1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9-45BD-BDED-DF2322F1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EC0-9366-F61184D35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EC0-9366-F61184D35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8-48F1-9CD1-8C8E0A292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8-48F1-9CD1-8C8E0A292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A59-B447-193421B7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7-4A59-B447-193421B7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F-40C7-9223-2CFED610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F-40C7-9223-2CFED610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397.09</c:v>
                </c:pt>
                <c:pt idx="1">
                  <c:v>306.26</c:v>
                </c:pt>
                <c:pt idx="2">
                  <c:v>161.41999999999999</c:v>
                </c:pt>
                <c:pt idx="3">
                  <c:v>150.08000000000001</c:v>
                </c:pt>
                <c:pt idx="4">
                  <c:v>231.36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D-4B9D-A0AC-0D758336F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129.4</c:v>
                </c:pt>
                <c:pt idx="1">
                  <c:v>126.26</c:v>
                </c:pt>
                <c:pt idx="2">
                  <c:v>113.17</c:v>
                </c:pt>
                <c:pt idx="3">
                  <c:v>160.77000000000001</c:v>
                </c:pt>
                <c:pt idx="4">
                  <c:v>223.35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D-4B9D-A0AC-0D758336F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56.29</c:v>
                </c:pt>
                <c:pt idx="1">
                  <c:v>52.59</c:v>
                </c:pt>
                <c:pt idx="2">
                  <c:v>62.25</c:v>
                </c:pt>
                <c:pt idx="3">
                  <c:v>64.3</c:v>
                </c:pt>
                <c:pt idx="4">
                  <c:v>39.69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7-4CE4-9A04-CD76154C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38.409999999999997</c:v>
                </c:pt>
                <c:pt idx="1">
                  <c:v>35.869999999999997</c:v>
                </c:pt>
                <c:pt idx="2">
                  <c:v>31.6</c:v>
                </c:pt>
                <c:pt idx="3">
                  <c:v>30.19</c:v>
                </c:pt>
                <c:pt idx="4">
                  <c:v>42.61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7-4CE4-9A04-CD76154C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353.03</c:v>
                </c:pt>
                <c:pt idx="1">
                  <c:v>380.1</c:v>
                </c:pt>
                <c:pt idx="2">
                  <c:v>353.08</c:v>
                </c:pt>
                <c:pt idx="3">
                  <c:v>370.2</c:v>
                </c:pt>
                <c:pt idx="4">
                  <c:v>499.62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8-4130-B6A5-8C1B55D7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501.56</c:v>
                </c:pt>
                <c:pt idx="1">
                  <c:v>528.78</c:v>
                </c:pt>
                <c:pt idx="2">
                  <c:v>596.92999999999995</c:v>
                </c:pt>
                <c:pt idx="3">
                  <c:v>631.54999999999995</c:v>
                </c:pt>
                <c:pt idx="4">
                  <c:v>505.42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130-B6A5-8C1B55D7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43.06</c:v>
                </c:pt>
                <c:pt idx="1">
                  <c:v>44.44</c:v>
                </c:pt>
                <c:pt idx="2">
                  <c:v>41.67</c:v>
                </c:pt>
                <c:pt idx="3">
                  <c:v>40.28</c:v>
                </c:pt>
                <c:pt idx="4">
                  <c:v>40.28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B-4A06-BF37-10B9C98D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26.64</c:v>
                </c:pt>
                <c:pt idx="1">
                  <c:v>26.11</c:v>
                </c:pt>
                <c:pt idx="2">
                  <c:v>24.44</c:v>
                </c:pt>
                <c:pt idx="3">
                  <c:v>25.16</c:v>
                </c:pt>
                <c:pt idx="4">
                  <c:v>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B-4A06-BF37-10B9C98D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98.05</c:v>
                </c:pt>
                <c:pt idx="1">
                  <c:v>98.05</c:v>
                </c:pt>
                <c:pt idx="2">
                  <c:v>98.01</c:v>
                </c:pt>
                <c:pt idx="3">
                  <c:v>97.92</c:v>
                </c:pt>
                <c:pt idx="4">
                  <c:v>99.29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9-4626-962E-07AD9FEA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95.52</c:v>
                </c:pt>
                <c:pt idx="1">
                  <c:v>94.97</c:v>
                </c:pt>
                <c:pt idx="2">
                  <c:v>95.52</c:v>
                </c:pt>
                <c:pt idx="3">
                  <c:v>95.65</c:v>
                </c:pt>
                <c:pt idx="4">
                  <c:v>99.47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9-4626-962E-07AD9FEA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島根県　安来市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簡易排水</v>
      </c>
      <c r="Q8" s="65"/>
      <c r="R8" s="65"/>
      <c r="S8" s="65"/>
      <c r="T8" s="65"/>
      <c r="U8" s="65"/>
      <c r="V8" s="65"/>
      <c r="W8" s="65" t="str">
        <f>データ!L6</f>
        <v>J1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35855</v>
      </c>
      <c r="AM8" s="54"/>
      <c r="AN8" s="54"/>
      <c r="AO8" s="54"/>
      <c r="AP8" s="54"/>
      <c r="AQ8" s="54"/>
      <c r="AR8" s="54"/>
      <c r="AS8" s="54"/>
      <c r="AT8" s="53">
        <f>データ!T6</f>
        <v>420.93</v>
      </c>
      <c r="AU8" s="53"/>
      <c r="AV8" s="53"/>
      <c r="AW8" s="53"/>
      <c r="AX8" s="53"/>
      <c r="AY8" s="53"/>
      <c r="AZ8" s="53"/>
      <c r="BA8" s="53"/>
      <c r="BB8" s="53">
        <f>データ!U6</f>
        <v>85.18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0.4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4200</v>
      </c>
      <c r="AE10" s="54"/>
      <c r="AF10" s="54"/>
      <c r="AG10" s="54"/>
      <c r="AH10" s="54"/>
      <c r="AI10" s="54"/>
      <c r="AJ10" s="54"/>
      <c r="AK10" s="2"/>
      <c r="AL10" s="54">
        <f>データ!V6</f>
        <v>141</v>
      </c>
      <c r="AM10" s="54"/>
      <c r="AN10" s="54"/>
      <c r="AO10" s="54"/>
      <c r="AP10" s="54"/>
      <c r="AQ10" s="54"/>
      <c r="AR10" s="54"/>
      <c r="AS10" s="54"/>
      <c r="AT10" s="53">
        <f>データ!W6</f>
        <v>0.12</v>
      </c>
      <c r="AU10" s="53"/>
      <c r="AV10" s="53"/>
      <c r="AW10" s="53"/>
      <c r="AX10" s="53"/>
      <c r="AY10" s="53"/>
      <c r="AZ10" s="53"/>
      <c r="BA10" s="53"/>
      <c r="BB10" s="53">
        <f>データ!X6</f>
        <v>1175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118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119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120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【153.64】</v>
      </c>
      <c r="I86" s="12" t="str">
        <f>データ!CA6</f>
        <v>【28.95】</v>
      </c>
      <c r="J86" s="12" t="str">
        <f>データ!CL6</f>
        <v>【641.14】</v>
      </c>
      <c r="K86" s="12" t="str">
        <f>データ!CW6</f>
        <v>【27.23】</v>
      </c>
      <c r="L86" s="12" t="str">
        <f>データ!DH6</f>
        <v>【95.29】</v>
      </c>
      <c r="M86" s="12" t="s">
        <v>45</v>
      </c>
      <c r="N86" s="12" t="s">
        <v>46</v>
      </c>
      <c r="O86" s="12" t="str">
        <f>データ!EO6</f>
        <v>【0.00】</v>
      </c>
    </row>
  </sheetData>
  <sheetProtection algorithmName="SHA-512" hashValue="ZsffPN6/QDgr77vIfT3dnZufhHVAbhagLFzJ3f0ZvWJdMAtGAwaEHwhBYAAm8Rc0trtJKb+dRegRZyCxDf4w1A==" saltValue="cGcPbfOMr6YBUaxB0sYJQ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48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49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72" t="s">
        <v>56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57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59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60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61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62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63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64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65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66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67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68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69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70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71</v>
      </c>
      <c r="B5" s="17"/>
      <c r="C5" s="17"/>
      <c r="D5" s="17"/>
      <c r="E5" s="17"/>
      <c r="F5" s="17"/>
      <c r="G5" s="17"/>
      <c r="H5" s="18" t="s">
        <v>72</v>
      </c>
      <c r="I5" s="18" t="s">
        <v>73</v>
      </c>
      <c r="J5" s="18" t="s">
        <v>74</v>
      </c>
      <c r="K5" s="18" t="s">
        <v>75</v>
      </c>
      <c r="L5" s="18" t="s">
        <v>76</v>
      </c>
      <c r="M5" s="18" t="s">
        <v>5</v>
      </c>
      <c r="N5" s="18" t="s">
        <v>77</v>
      </c>
      <c r="O5" s="18" t="s">
        <v>78</v>
      </c>
      <c r="P5" s="18" t="s">
        <v>79</v>
      </c>
      <c r="Q5" s="18" t="s">
        <v>80</v>
      </c>
      <c r="R5" s="18" t="s">
        <v>81</v>
      </c>
      <c r="S5" s="18" t="s">
        <v>82</v>
      </c>
      <c r="T5" s="18" t="s">
        <v>83</v>
      </c>
      <c r="U5" s="18" t="s">
        <v>84</v>
      </c>
      <c r="V5" s="18" t="s">
        <v>85</v>
      </c>
      <c r="W5" s="18" t="s">
        <v>86</v>
      </c>
      <c r="X5" s="18" t="s">
        <v>87</v>
      </c>
      <c r="Y5" s="18" t="s">
        <v>88</v>
      </c>
      <c r="Z5" s="18" t="s">
        <v>89</v>
      </c>
      <c r="AA5" s="18" t="s">
        <v>90</v>
      </c>
      <c r="AB5" s="18" t="s">
        <v>91</v>
      </c>
      <c r="AC5" s="18" t="s">
        <v>92</v>
      </c>
      <c r="AD5" s="18" t="s">
        <v>93</v>
      </c>
      <c r="AE5" s="18" t="s">
        <v>94</v>
      </c>
      <c r="AF5" s="18" t="s">
        <v>95</v>
      </c>
      <c r="AG5" s="18" t="s">
        <v>96</v>
      </c>
      <c r="AH5" s="18" t="s">
        <v>97</v>
      </c>
      <c r="AI5" s="18" t="s">
        <v>31</v>
      </c>
      <c r="AJ5" s="18" t="s">
        <v>88</v>
      </c>
      <c r="AK5" s="18" t="s">
        <v>89</v>
      </c>
      <c r="AL5" s="18" t="s">
        <v>90</v>
      </c>
      <c r="AM5" s="18" t="s">
        <v>91</v>
      </c>
      <c r="AN5" s="18" t="s">
        <v>92</v>
      </c>
      <c r="AO5" s="18" t="s">
        <v>93</v>
      </c>
      <c r="AP5" s="18" t="s">
        <v>94</v>
      </c>
      <c r="AQ5" s="18" t="s">
        <v>95</v>
      </c>
      <c r="AR5" s="18" t="s">
        <v>96</v>
      </c>
      <c r="AS5" s="18" t="s">
        <v>97</v>
      </c>
      <c r="AT5" s="18" t="s">
        <v>98</v>
      </c>
      <c r="AU5" s="18" t="s">
        <v>88</v>
      </c>
      <c r="AV5" s="18" t="s">
        <v>89</v>
      </c>
      <c r="AW5" s="18" t="s">
        <v>90</v>
      </c>
      <c r="AX5" s="18" t="s">
        <v>91</v>
      </c>
      <c r="AY5" s="18" t="s">
        <v>92</v>
      </c>
      <c r="AZ5" s="18" t="s">
        <v>93</v>
      </c>
      <c r="BA5" s="18" t="s">
        <v>94</v>
      </c>
      <c r="BB5" s="18" t="s">
        <v>95</v>
      </c>
      <c r="BC5" s="18" t="s">
        <v>96</v>
      </c>
      <c r="BD5" s="18" t="s">
        <v>97</v>
      </c>
      <c r="BE5" s="18" t="s">
        <v>98</v>
      </c>
      <c r="BF5" s="18" t="s">
        <v>88</v>
      </c>
      <c r="BG5" s="18" t="s">
        <v>89</v>
      </c>
      <c r="BH5" s="18" t="s">
        <v>90</v>
      </c>
      <c r="BI5" s="18" t="s">
        <v>91</v>
      </c>
      <c r="BJ5" s="18" t="s">
        <v>92</v>
      </c>
      <c r="BK5" s="18" t="s">
        <v>93</v>
      </c>
      <c r="BL5" s="18" t="s">
        <v>94</v>
      </c>
      <c r="BM5" s="18" t="s">
        <v>95</v>
      </c>
      <c r="BN5" s="18" t="s">
        <v>96</v>
      </c>
      <c r="BO5" s="18" t="s">
        <v>97</v>
      </c>
      <c r="BP5" s="18" t="s">
        <v>98</v>
      </c>
      <c r="BQ5" s="18" t="s">
        <v>88</v>
      </c>
      <c r="BR5" s="18" t="s">
        <v>89</v>
      </c>
      <c r="BS5" s="18" t="s">
        <v>90</v>
      </c>
      <c r="BT5" s="18" t="s">
        <v>91</v>
      </c>
      <c r="BU5" s="18" t="s">
        <v>92</v>
      </c>
      <c r="BV5" s="18" t="s">
        <v>93</v>
      </c>
      <c r="BW5" s="18" t="s">
        <v>94</v>
      </c>
      <c r="BX5" s="18" t="s">
        <v>95</v>
      </c>
      <c r="BY5" s="18" t="s">
        <v>96</v>
      </c>
      <c r="BZ5" s="18" t="s">
        <v>97</v>
      </c>
      <c r="CA5" s="18" t="s">
        <v>98</v>
      </c>
      <c r="CB5" s="18" t="s">
        <v>88</v>
      </c>
      <c r="CC5" s="18" t="s">
        <v>89</v>
      </c>
      <c r="CD5" s="18" t="s">
        <v>90</v>
      </c>
      <c r="CE5" s="18" t="s">
        <v>91</v>
      </c>
      <c r="CF5" s="18" t="s">
        <v>92</v>
      </c>
      <c r="CG5" s="18" t="s">
        <v>93</v>
      </c>
      <c r="CH5" s="18" t="s">
        <v>94</v>
      </c>
      <c r="CI5" s="18" t="s">
        <v>95</v>
      </c>
      <c r="CJ5" s="18" t="s">
        <v>96</v>
      </c>
      <c r="CK5" s="18" t="s">
        <v>97</v>
      </c>
      <c r="CL5" s="18" t="s">
        <v>98</v>
      </c>
      <c r="CM5" s="18" t="s">
        <v>88</v>
      </c>
      <c r="CN5" s="18" t="s">
        <v>89</v>
      </c>
      <c r="CO5" s="18" t="s">
        <v>90</v>
      </c>
      <c r="CP5" s="18" t="s">
        <v>91</v>
      </c>
      <c r="CQ5" s="18" t="s">
        <v>92</v>
      </c>
      <c r="CR5" s="18" t="s">
        <v>93</v>
      </c>
      <c r="CS5" s="18" t="s">
        <v>94</v>
      </c>
      <c r="CT5" s="18" t="s">
        <v>95</v>
      </c>
      <c r="CU5" s="18" t="s">
        <v>96</v>
      </c>
      <c r="CV5" s="18" t="s">
        <v>97</v>
      </c>
      <c r="CW5" s="18" t="s">
        <v>98</v>
      </c>
      <c r="CX5" s="18" t="s">
        <v>88</v>
      </c>
      <c r="CY5" s="18" t="s">
        <v>89</v>
      </c>
      <c r="CZ5" s="18" t="s">
        <v>90</v>
      </c>
      <c r="DA5" s="18" t="s">
        <v>91</v>
      </c>
      <c r="DB5" s="18" t="s">
        <v>92</v>
      </c>
      <c r="DC5" s="18" t="s">
        <v>93</v>
      </c>
      <c r="DD5" s="18" t="s">
        <v>94</v>
      </c>
      <c r="DE5" s="18" t="s">
        <v>95</v>
      </c>
      <c r="DF5" s="18" t="s">
        <v>96</v>
      </c>
      <c r="DG5" s="18" t="s">
        <v>97</v>
      </c>
      <c r="DH5" s="18" t="s">
        <v>98</v>
      </c>
      <c r="DI5" s="18" t="s">
        <v>88</v>
      </c>
      <c r="DJ5" s="18" t="s">
        <v>89</v>
      </c>
      <c r="DK5" s="18" t="s">
        <v>90</v>
      </c>
      <c r="DL5" s="18" t="s">
        <v>91</v>
      </c>
      <c r="DM5" s="18" t="s">
        <v>92</v>
      </c>
      <c r="DN5" s="18" t="s">
        <v>93</v>
      </c>
      <c r="DO5" s="18" t="s">
        <v>94</v>
      </c>
      <c r="DP5" s="18" t="s">
        <v>95</v>
      </c>
      <c r="DQ5" s="18" t="s">
        <v>96</v>
      </c>
      <c r="DR5" s="18" t="s">
        <v>97</v>
      </c>
      <c r="DS5" s="18" t="s">
        <v>98</v>
      </c>
      <c r="DT5" s="18" t="s">
        <v>88</v>
      </c>
      <c r="DU5" s="18" t="s">
        <v>89</v>
      </c>
      <c r="DV5" s="18" t="s">
        <v>90</v>
      </c>
      <c r="DW5" s="18" t="s">
        <v>91</v>
      </c>
      <c r="DX5" s="18" t="s">
        <v>92</v>
      </c>
      <c r="DY5" s="18" t="s">
        <v>93</v>
      </c>
      <c r="DZ5" s="18" t="s">
        <v>94</v>
      </c>
      <c r="EA5" s="18" t="s">
        <v>95</v>
      </c>
      <c r="EB5" s="18" t="s">
        <v>96</v>
      </c>
      <c r="EC5" s="18" t="s">
        <v>97</v>
      </c>
      <c r="ED5" s="18" t="s">
        <v>98</v>
      </c>
      <c r="EE5" s="18" t="s">
        <v>88</v>
      </c>
      <c r="EF5" s="18" t="s">
        <v>89</v>
      </c>
      <c r="EG5" s="18" t="s">
        <v>90</v>
      </c>
      <c r="EH5" s="18" t="s">
        <v>91</v>
      </c>
      <c r="EI5" s="18" t="s">
        <v>92</v>
      </c>
      <c r="EJ5" s="18" t="s">
        <v>93</v>
      </c>
      <c r="EK5" s="18" t="s">
        <v>94</v>
      </c>
      <c r="EL5" s="18" t="s">
        <v>95</v>
      </c>
      <c r="EM5" s="18" t="s">
        <v>96</v>
      </c>
      <c r="EN5" s="18" t="s">
        <v>97</v>
      </c>
      <c r="EO5" s="18" t="s">
        <v>98</v>
      </c>
    </row>
    <row r="6" spans="1:145" s="22" customFormat="1" x14ac:dyDescent="0.15">
      <c r="A6" s="14" t="s">
        <v>99</v>
      </c>
      <c r="B6" s="19">
        <f>B7</f>
        <v>2023</v>
      </c>
      <c r="C6" s="19">
        <f t="shared" ref="C6:X6" si="3">C7</f>
        <v>322067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0.4</v>
      </c>
      <c r="Q6" s="20">
        <f t="shared" si="3"/>
        <v>100</v>
      </c>
      <c r="R6" s="20">
        <f t="shared" si="3"/>
        <v>4200</v>
      </c>
      <c r="S6" s="20">
        <f t="shared" si="3"/>
        <v>35855</v>
      </c>
      <c r="T6" s="20">
        <f t="shared" si="3"/>
        <v>420.93</v>
      </c>
      <c r="U6" s="20">
        <f t="shared" si="3"/>
        <v>85.18</v>
      </c>
      <c r="V6" s="20">
        <f t="shared" si="3"/>
        <v>141</v>
      </c>
      <c r="W6" s="20">
        <f t="shared" si="3"/>
        <v>0.12</v>
      </c>
      <c r="X6" s="20">
        <f t="shared" si="3"/>
        <v>1175</v>
      </c>
      <c r="Y6" s="21">
        <f>IF(Y7="",NA(),Y7)</f>
        <v>99.55</v>
      </c>
      <c r="Z6" s="21">
        <f t="shared" ref="Z6:AH6" si="4">IF(Z7="",NA(),Z7)</f>
        <v>101.24</v>
      </c>
      <c r="AA6" s="21">
        <f t="shared" si="4"/>
        <v>99.21</v>
      </c>
      <c r="AB6" s="21">
        <f t="shared" si="4"/>
        <v>100.01</v>
      </c>
      <c r="AC6" s="21">
        <f t="shared" si="4"/>
        <v>107.81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397.09</v>
      </c>
      <c r="BG6" s="21">
        <f t="shared" ref="BG6:BO6" si="7">IF(BG7="",NA(),BG7)</f>
        <v>306.26</v>
      </c>
      <c r="BH6" s="21">
        <f t="shared" si="7"/>
        <v>161.41999999999999</v>
      </c>
      <c r="BI6" s="21">
        <f t="shared" si="7"/>
        <v>150.08000000000001</v>
      </c>
      <c r="BJ6" s="21">
        <f t="shared" si="7"/>
        <v>231.36</v>
      </c>
      <c r="BK6" s="21">
        <f t="shared" si="7"/>
        <v>129.4</v>
      </c>
      <c r="BL6" s="21">
        <f t="shared" si="7"/>
        <v>126.26</v>
      </c>
      <c r="BM6" s="21">
        <f t="shared" si="7"/>
        <v>113.17</v>
      </c>
      <c r="BN6" s="21">
        <f t="shared" si="7"/>
        <v>160.77000000000001</v>
      </c>
      <c r="BO6" s="21">
        <f t="shared" si="7"/>
        <v>223.35</v>
      </c>
      <c r="BP6" s="20" t="str">
        <f>IF(BP7="","",IF(BP7="-","【-】","【"&amp;SUBSTITUTE(TEXT(BP7,"#,##0.00"),"-","△")&amp;"】"))</f>
        <v>【153.64】</v>
      </c>
      <c r="BQ6" s="21">
        <f>IF(BQ7="",NA(),BQ7)</f>
        <v>56.29</v>
      </c>
      <c r="BR6" s="21">
        <f t="shared" ref="BR6:BZ6" si="8">IF(BR7="",NA(),BR7)</f>
        <v>52.59</v>
      </c>
      <c r="BS6" s="21">
        <f t="shared" si="8"/>
        <v>62.25</v>
      </c>
      <c r="BT6" s="21">
        <f t="shared" si="8"/>
        <v>64.3</v>
      </c>
      <c r="BU6" s="21">
        <f t="shared" si="8"/>
        <v>39.69</v>
      </c>
      <c r="BV6" s="21">
        <f t="shared" si="8"/>
        <v>38.409999999999997</v>
      </c>
      <c r="BW6" s="21">
        <f t="shared" si="8"/>
        <v>35.869999999999997</v>
      </c>
      <c r="BX6" s="21">
        <f t="shared" si="8"/>
        <v>31.6</v>
      </c>
      <c r="BY6" s="21">
        <f t="shared" si="8"/>
        <v>30.19</v>
      </c>
      <c r="BZ6" s="21">
        <f t="shared" si="8"/>
        <v>42.61</v>
      </c>
      <c r="CA6" s="20" t="str">
        <f>IF(CA7="","",IF(CA7="-","【-】","【"&amp;SUBSTITUTE(TEXT(CA7,"#,##0.00"),"-","△")&amp;"】"))</f>
        <v>【28.95】</v>
      </c>
      <c r="CB6" s="21">
        <f>IF(CB7="",NA(),CB7)</f>
        <v>353.03</v>
      </c>
      <c r="CC6" s="21">
        <f t="shared" ref="CC6:CK6" si="9">IF(CC7="",NA(),CC7)</f>
        <v>380.1</v>
      </c>
      <c r="CD6" s="21">
        <f t="shared" si="9"/>
        <v>353.08</v>
      </c>
      <c r="CE6" s="21">
        <f t="shared" si="9"/>
        <v>370.2</v>
      </c>
      <c r="CF6" s="21">
        <f t="shared" si="9"/>
        <v>499.62</v>
      </c>
      <c r="CG6" s="21">
        <f t="shared" si="9"/>
        <v>501.56</v>
      </c>
      <c r="CH6" s="21">
        <f t="shared" si="9"/>
        <v>528.78</v>
      </c>
      <c r="CI6" s="21">
        <f t="shared" si="9"/>
        <v>596.92999999999995</v>
      </c>
      <c r="CJ6" s="21">
        <f t="shared" si="9"/>
        <v>631.54999999999995</v>
      </c>
      <c r="CK6" s="21">
        <f t="shared" si="9"/>
        <v>505.42</v>
      </c>
      <c r="CL6" s="20" t="str">
        <f>IF(CL7="","",IF(CL7="-","【-】","【"&amp;SUBSTITUTE(TEXT(CL7,"#,##0.00"),"-","△")&amp;"】"))</f>
        <v>【641.14】</v>
      </c>
      <c r="CM6" s="21">
        <f>IF(CM7="",NA(),CM7)</f>
        <v>43.06</v>
      </c>
      <c r="CN6" s="21">
        <f t="shared" ref="CN6:CV6" si="10">IF(CN7="",NA(),CN7)</f>
        <v>44.44</v>
      </c>
      <c r="CO6" s="21">
        <f t="shared" si="10"/>
        <v>41.67</v>
      </c>
      <c r="CP6" s="21">
        <f t="shared" si="10"/>
        <v>40.28</v>
      </c>
      <c r="CQ6" s="21">
        <f t="shared" si="10"/>
        <v>40.28</v>
      </c>
      <c r="CR6" s="21">
        <f t="shared" si="10"/>
        <v>26.64</v>
      </c>
      <c r="CS6" s="21">
        <f t="shared" si="10"/>
        <v>26.11</v>
      </c>
      <c r="CT6" s="21">
        <f t="shared" si="10"/>
        <v>24.44</v>
      </c>
      <c r="CU6" s="21">
        <f t="shared" si="10"/>
        <v>25.16</v>
      </c>
      <c r="CV6" s="21">
        <f t="shared" si="10"/>
        <v>31.9</v>
      </c>
      <c r="CW6" s="20" t="str">
        <f>IF(CW7="","",IF(CW7="-","【-】","【"&amp;SUBSTITUTE(TEXT(CW7,"#,##0.00"),"-","△")&amp;"】"))</f>
        <v>【27.23】</v>
      </c>
      <c r="CX6" s="21">
        <f>IF(CX7="",NA(),CX7)</f>
        <v>98.05</v>
      </c>
      <c r="CY6" s="21">
        <f t="shared" ref="CY6:DG6" si="11">IF(CY7="",NA(),CY7)</f>
        <v>98.05</v>
      </c>
      <c r="CZ6" s="21">
        <f t="shared" si="11"/>
        <v>98.01</v>
      </c>
      <c r="DA6" s="21">
        <f t="shared" si="11"/>
        <v>97.92</v>
      </c>
      <c r="DB6" s="21">
        <f t="shared" si="11"/>
        <v>99.29</v>
      </c>
      <c r="DC6" s="21">
        <f t="shared" si="11"/>
        <v>95.52</v>
      </c>
      <c r="DD6" s="21">
        <f t="shared" si="11"/>
        <v>94.97</v>
      </c>
      <c r="DE6" s="21">
        <f t="shared" si="11"/>
        <v>95.52</v>
      </c>
      <c r="DF6" s="21">
        <f t="shared" si="11"/>
        <v>95.65</v>
      </c>
      <c r="DG6" s="21">
        <f t="shared" si="11"/>
        <v>99.47</v>
      </c>
      <c r="DH6" s="20" t="str">
        <f>IF(DH7="","",IF(DH7="-","【-】","【"&amp;SUBSTITUTE(TEXT(DH7,"#,##0.00"),"-","△")&amp;"】"))</f>
        <v>【95.29】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322067</v>
      </c>
      <c r="D7" s="23">
        <v>47</v>
      </c>
      <c r="E7" s="23">
        <v>17</v>
      </c>
      <c r="F7" s="23">
        <v>8</v>
      </c>
      <c r="G7" s="23">
        <v>0</v>
      </c>
      <c r="H7" s="23" t="s">
        <v>100</v>
      </c>
      <c r="I7" s="23" t="s">
        <v>101</v>
      </c>
      <c r="J7" s="23" t="s">
        <v>102</v>
      </c>
      <c r="K7" s="23" t="s">
        <v>103</v>
      </c>
      <c r="L7" s="23" t="s">
        <v>104</v>
      </c>
      <c r="M7" s="23" t="s">
        <v>105</v>
      </c>
      <c r="N7" s="24" t="s">
        <v>106</v>
      </c>
      <c r="O7" s="24" t="s">
        <v>107</v>
      </c>
      <c r="P7" s="24">
        <v>0.4</v>
      </c>
      <c r="Q7" s="24">
        <v>100</v>
      </c>
      <c r="R7" s="24">
        <v>4200</v>
      </c>
      <c r="S7" s="24">
        <v>35855</v>
      </c>
      <c r="T7" s="24">
        <v>420.93</v>
      </c>
      <c r="U7" s="24">
        <v>85.18</v>
      </c>
      <c r="V7" s="24">
        <v>141</v>
      </c>
      <c r="W7" s="24">
        <v>0.12</v>
      </c>
      <c r="X7" s="24">
        <v>1175</v>
      </c>
      <c r="Y7" s="24">
        <v>99.55</v>
      </c>
      <c r="Z7" s="24">
        <v>101.24</v>
      </c>
      <c r="AA7" s="24">
        <v>99.21</v>
      </c>
      <c r="AB7" s="24">
        <v>100.01</v>
      </c>
      <c r="AC7" s="24">
        <v>107.81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397.09</v>
      </c>
      <c r="BG7" s="24">
        <v>306.26</v>
      </c>
      <c r="BH7" s="24">
        <v>161.41999999999999</v>
      </c>
      <c r="BI7" s="24">
        <v>150.08000000000001</v>
      </c>
      <c r="BJ7" s="24">
        <v>231.36</v>
      </c>
      <c r="BK7" s="24">
        <v>129.4</v>
      </c>
      <c r="BL7" s="24">
        <v>126.26</v>
      </c>
      <c r="BM7" s="24">
        <v>113.17</v>
      </c>
      <c r="BN7" s="24">
        <v>160.77000000000001</v>
      </c>
      <c r="BO7" s="24">
        <v>223.35</v>
      </c>
      <c r="BP7" s="24">
        <v>153.63999999999999</v>
      </c>
      <c r="BQ7" s="24">
        <v>56.29</v>
      </c>
      <c r="BR7" s="24">
        <v>52.59</v>
      </c>
      <c r="BS7" s="24">
        <v>62.25</v>
      </c>
      <c r="BT7" s="24">
        <v>64.3</v>
      </c>
      <c r="BU7" s="24">
        <v>39.69</v>
      </c>
      <c r="BV7" s="24">
        <v>38.409999999999997</v>
      </c>
      <c r="BW7" s="24">
        <v>35.869999999999997</v>
      </c>
      <c r="BX7" s="24">
        <v>31.6</v>
      </c>
      <c r="BY7" s="24">
        <v>30.19</v>
      </c>
      <c r="BZ7" s="24">
        <v>42.61</v>
      </c>
      <c r="CA7" s="24">
        <v>28.95</v>
      </c>
      <c r="CB7" s="24">
        <v>353.03</v>
      </c>
      <c r="CC7" s="24">
        <v>380.1</v>
      </c>
      <c r="CD7" s="24">
        <v>353.08</v>
      </c>
      <c r="CE7" s="24">
        <v>370.2</v>
      </c>
      <c r="CF7" s="24">
        <v>499.62</v>
      </c>
      <c r="CG7" s="24">
        <v>501.56</v>
      </c>
      <c r="CH7" s="24">
        <v>528.78</v>
      </c>
      <c r="CI7" s="24">
        <v>596.92999999999995</v>
      </c>
      <c r="CJ7" s="24">
        <v>631.54999999999995</v>
      </c>
      <c r="CK7" s="24">
        <v>505.42</v>
      </c>
      <c r="CL7" s="24">
        <v>641.14</v>
      </c>
      <c r="CM7" s="24">
        <v>43.06</v>
      </c>
      <c r="CN7" s="24">
        <v>44.44</v>
      </c>
      <c r="CO7" s="24">
        <v>41.67</v>
      </c>
      <c r="CP7" s="24">
        <v>40.28</v>
      </c>
      <c r="CQ7" s="24">
        <v>40.28</v>
      </c>
      <c r="CR7" s="24">
        <v>26.64</v>
      </c>
      <c r="CS7" s="24">
        <v>26.11</v>
      </c>
      <c r="CT7" s="24">
        <v>24.44</v>
      </c>
      <c r="CU7" s="24">
        <v>25.16</v>
      </c>
      <c r="CV7" s="24">
        <v>31.9</v>
      </c>
      <c r="CW7" s="24">
        <v>27.23</v>
      </c>
      <c r="CX7" s="24">
        <v>98.05</v>
      </c>
      <c r="CY7" s="24">
        <v>98.05</v>
      </c>
      <c r="CZ7" s="24">
        <v>98.01</v>
      </c>
      <c r="DA7" s="24">
        <v>97.92</v>
      </c>
      <c r="DB7" s="24">
        <v>99.29</v>
      </c>
      <c r="DC7" s="24">
        <v>95.52</v>
      </c>
      <c r="DD7" s="24">
        <v>94.97</v>
      </c>
      <c r="DE7" s="24">
        <v>95.52</v>
      </c>
      <c r="DF7" s="24">
        <v>95.65</v>
      </c>
      <c r="DG7" s="24">
        <v>99.47</v>
      </c>
      <c r="DH7" s="24">
        <v>95.29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108</v>
      </c>
      <c r="C9" s="26" t="s">
        <v>109</v>
      </c>
      <c r="D9" s="26" t="s">
        <v>110</v>
      </c>
      <c r="E9" s="26" t="s">
        <v>111</v>
      </c>
      <c r="F9" s="26" t="s">
        <v>112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50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113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114</v>
      </c>
    </row>
    <row r="13" spans="1:145" x14ac:dyDescent="0.15">
      <c r="B13" t="s">
        <v>115</v>
      </c>
      <c r="C13" t="s">
        <v>116</v>
      </c>
      <c r="D13" t="s">
        <v>116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2025-01-24T07:39:08Z</dcterms:created>
  <dcterms:modified xsi:type="dcterms:W3CDTF">2025-02-07T00:17:26Z</dcterms:modified>
  <cp:category/>
</cp:coreProperties>
</file>