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o-suikanri03\Desktop\下水法適【経営比較分析表】2023_322059_46_1718 (1)\【経営比較分析表】2023_322059_46_1718\"/>
    </mc:Choice>
  </mc:AlternateContent>
  <xr:revisionPtr revIDLastSave="0" documentId="13_ncr:1_{51EB4F21-75B2-49FE-8FDD-1AA9D943EB14}" xr6:coauthVersionLast="47" xr6:coauthVersionMax="47" xr10:uidLastSave="{00000000-0000-0000-0000-000000000000}"/>
  <workbookProtection workbookAlgorithmName="SHA-512" workbookHashValue="GpSqeGBQMpE3o9iW4SAtyofAu4wdaFIJrbItAklosN/meDk8jpvnbJwaJTbvmoz751R/kVW6jWEyYi+OjBSDrA==" workbookSaltValue="/Op2mN3jEvJHyp2MKPJa5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85" i="4"/>
  <c r="E85" i="4"/>
  <c r="AT10" i="4"/>
  <c r="AL10" i="4"/>
  <c r="AL8" i="4"/>
  <c r="P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<sst xmlns="http://schemas.openxmlformats.org/spreadsheetml/2006/main" count="253" uniqueCount="117">
  <si>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</si>
  <si>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</si>
  <si>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</si>
  <si>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</si>
  <si>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</si>
  <si>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</si>
  <si>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</si>
  <si>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</si>
  <si>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</si>
  <si>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</si>
  <si>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</si>
  <si>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</si>
  <si>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</si>
  <si>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</si>
  <si>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</si>
  <si>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</si>
  <si>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</si>
  <si>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</si>
  <si>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</si>
  <si>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</si>
  <si>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</si>
  <si>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</si>
  <si>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</si>
  <si>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</si>
  <si>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</si>
  <si>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</si>
  <si>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</si>
  <si>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</si>
  <si>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</si>
  <si>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</si>
  <si>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</si>
  <si>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</si>
  <si>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</si>
  <si>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</si>
  <si>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</si>
  <si>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</si>
  <si>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</si>
  <si>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</si>
  <si>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</si>
  <si>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</si>
  <si>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</si>
  <si>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</si>
  <si>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</si>
  <si>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</si>
  <si>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</si>
  <si>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</si>
  <si>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</si>
  <si>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</si>
  <si>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</si>
  <si>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</si>
  <si>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</si>
  <si>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</si>
  <si>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</si>
  <si>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</si>
  <si>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</si>
  <si>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</si>
  <si>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</si>
  <si>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</si>
  <si>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</si>
  <si>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</si>
  <si>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</si>
  <si>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</si>
  <si>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</si>
  <si>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</si>
  <si>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</si>
  <si>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</si>
  <si>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</si>
  <si>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</si>
  <si>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</si>
  <si>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</si>
  <si>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</si>
  <si>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</si>
  <si>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</si>
  <si>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</si>
  <si>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</si>
  <si>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</si>
  <si>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</si>
  <si>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</si>
  <si>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</si>
  <si>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</si>
  <si>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</si>
  <si>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</si>
  <si>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</si>
  <si>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</si>
  <si>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</si>
  <si>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</si>
  <si>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</si>
  <si>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</si>
  <si>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</si>
  <si>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</si>
  <si>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</si>
  <si>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</si>
  <si>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</si>
  <si>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</si>
  <si>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</si>
  <si>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</si>
  <si>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</si>
  <si>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</si>
  <si>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</si>
  <si>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</si>
  <si>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</si>
  <si>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</si>
  <si>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</si>
  <si>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</si>
  <si>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</si>
  <si>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</si>
  <si>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</si>
  <si>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</si>
  <si>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</si>
  <si>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</si>
  <si>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</si>
  <si>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</si>
  <si>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</si>
  <si>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</si>
  <si>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
　管路については法定耐用年数50年のため、減価償却はまだ進んでいないが、処理場施設内の機械設備等は法定耐用年数を超えていなくても更新するものが出始めており、今後、計画的に更新していく必要がある。
②管渠老朽化率、③管渠改善率
　令和5年度末現在、供用開始から15年を経過している。現在のところ、法定耐用年数50年を経過した管渠はないため、更新の必要性は低い。</t>
    <phoneticPr fontId="4"/>
  </si>
  <si>
    <t>当事業は供用開始後15年が経過している。
　令和2年度から地方公営企業法による会計処理に移行し、令和2年度末をもって整備を終了したところである。
　令和3年度に策定した経営戦略に基づき、接続率の向上や経費節減など、引き続き、経営基盤の強化に努めていく。</t>
    <phoneticPr fontId="4"/>
  </si>
  <si>
    <t>①経常収支比率
　令和5年度は、経常収益の減少、経常費用の増加により100％を下回った。経常収益の大部分は他会計補助金などの営業外収益である。
②累積欠損金比率
　令和５年度は経常収支の悪化により当年度未処理欠損金が発生した。欠損金の解消に努め、健全経営を目指したい。
③流動比率
　昨年度より改善したものの、年度末の未払金が多く、資金に余裕がない状況が続いている。他会計補助金を分割して交付してもらったり、一時的に資金を借入したりして、運転資金を確保している。
④企業債残高対事業規模比率
　令和2年度末で整備が完了したため、令和3年度より大きく改善している。今後も企業債残高の減少に伴い、数値が改善していくものと思われる。
⑤経費回収率、⑥汚水処理原価、⑦施設利用率
　有収水量の増加に伴って使用料収入は増加しているが、維持管理費も増加傾向にあり、経費回収率、汚水処理原価ともに悪化した。また、施設利用率については、平均処理水量が増加し、類似団体平均を上回っている。
⑧水洗化率
　下水道への接続が進んだことで水洗化率が上昇しているが、依然として類似団体平均と大きく乖離している。</t>
    <rPh sb="21" eb="23">
      <t>ゲンショウ</t>
    </rPh>
    <rPh sb="29" eb="31">
      <t>ゾウカ</t>
    </rPh>
    <rPh sb="39" eb="41">
      <t>シタマワ</t>
    </rPh>
    <rPh sb="83" eb="85">
      <t>レイワ</t>
    </rPh>
    <rPh sb="86" eb="88">
      <t>ネンド</t>
    </rPh>
    <rPh sb="89" eb="93">
      <t>ケイジョウシュウシ</t>
    </rPh>
    <rPh sb="94" eb="96">
      <t>アッカ</t>
    </rPh>
    <rPh sb="99" eb="105">
      <t>トウネンドミショリ</t>
    </rPh>
    <rPh sb="109" eb="111">
      <t>ハッセイ</t>
    </rPh>
    <rPh sb="114" eb="116">
      <t>ケッソン</t>
    </rPh>
    <rPh sb="116" eb="117">
      <t>キン</t>
    </rPh>
    <rPh sb="118" eb="120">
      <t>カイショウ</t>
    </rPh>
    <rPh sb="121" eb="122">
      <t>ツト</t>
    </rPh>
    <rPh sb="129" eb="131">
      <t>メザ</t>
    </rPh>
    <rPh sb="346" eb="348">
      <t>ゾウカ</t>
    </rPh>
    <rPh sb="349" eb="350">
      <t>トモナ</t>
    </rPh>
    <rPh sb="355" eb="357">
      <t>シュウニュウ</t>
    </rPh>
    <rPh sb="358" eb="360">
      <t>ゾウカ</t>
    </rPh>
    <rPh sb="366" eb="371">
      <t>イジカンリヒ</t>
    </rPh>
    <rPh sb="372" eb="376">
      <t>ゾウカケイコウ</t>
    </rPh>
    <rPh sb="386" eb="390">
      <t>オスイショリ</t>
    </rPh>
    <rPh sb="395" eb="397">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</si>
</sst>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49F-4B82-8258-A59339BCD31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0.1</c:v>
                </c:pt>
                <c:pt idx="3">
                  <c:v>0.08</c:v>
                </c:pt>
                <c:pt idx="4">
                  <c:v>0.06</c:v>
                </c:pt>
              </c:numCache>
            </c:numRef>
          </c:val>
          <c:smooth val="0"/>
          <c:extLst>
            <c:ext xmlns:c16="http://schemas.microsoft.com/office/drawing/2014/chart" uri="{C3380CC4-5D6E-409C-BE32-E72D297353CC}">
              <c16:uniqueId val="{00000001-A49F-4B82-8258-A59339BCD31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42.43</c:v>
                </c:pt>
                <c:pt idx="2">
                  <c:v>43.64</c:v>
                </c:pt>
                <c:pt idx="3">
                  <c:v>47.29</c:v>
                </c:pt>
                <c:pt idx="4">
                  <c:v>49.35</c:v>
                </c:pt>
              </c:numCache>
            </c:numRef>
          </c:val>
          <c:extLst>
            <c:ext xmlns:c16="http://schemas.microsoft.com/office/drawing/2014/chart" uri="{C3380CC4-5D6E-409C-BE32-E72D297353CC}">
              <c16:uniqueId val="{00000000-6C06-4881-98CA-55590159AC5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36.71</c:v>
                </c:pt>
                <c:pt idx="2">
                  <c:v>42.28</c:v>
                </c:pt>
                <c:pt idx="3">
                  <c:v>41.06</c:v>
                </c:pt>
                <c:pt idx="4">
                  <c:v>42.09</c:v>
                </c:pt>
              </c:numCache>
            </c:numRef>
          </c:val>
          <c:smooth val="0"/>
          <c:extLst>
            <c:ext xmlns:c16="http://schemas.microsoft.com/office/drawing/2014/chart" uri="{C3380CC4-5D6E-409C-BE32-E72D297353CC}">
              <c16:uniqueId val="{00000001-6C06-4881-98CA-55590159AC5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58.47</c:v>
                </c:pt>
                <c:pt idx="2">
                  <c:v>62.52</c:v>
                </c:pt>
                <c:pt idx="3">
                  <c:v>62.7</c:v>
                </c:pt>
                <c:pt idx="4">
                  <c:v>64.09</c:v>
                </c:pt>
              </c:numCache>
            </c:numRef>
          </c:val>
          <c:extLst>
            <c:ext xmlns:c16="http://schemas.microsoft.com/office/drawing/2014/chart" uri="{C3380CC4-5D6E-409C-BE32-E72D297353CC}">
              <c16:uniqueId val="{00000000-DC21-48D0-A74A-0DE07BF16A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70.05</c:v>
                </c:pt>
                <c:pt idx="2">
                  <c:v>84.34</c:v>
                </c:pt>
                <c:pt idx="3">
                  <c:v>84.34</c:v>
                </c:pt>
                <c:pt idx="4">
                  <c:v>84.73</c:v>
                </c:pt>
              </c:numCache>
            </c:numRef>
          </c:val>
          <c:smooth val="0"/>
          <c:extLst>
            <c:ext xmlns:c16="http://schemas.microsoft.com/office/drawing/2014/chart" uri="{C3380CC4-5D6E-409C-BE32-E72D297353CC}">
              <c16:uniqueId val="{00000001-DC21-48D0-A74A-0DE07BF16A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96.39</c:v>
                </c:pt>
                <c:pt idx="2">
                  <c:v>101.4</c:v>
                </c:pt>
                <c:pt idx="3">
                  <c:v>100.41</c:v>
                </c:pt>
                <c:pt idx="4">
                  <c:v>94.61</c:v>
                </c:pt>
              </c:numCache>
            </c:numRef>
          </c:val>
          <c:extLst>
            <c:ext xmlns:c16="http://schemas.microsoft.com/office/drawing/2014/chart" uri="{C3380CC4-5D6E-409C-BE32-E72D297353CC}">
              <c16:uniqueId val="{00000000-4DCE-40A1-8994-1585F4025D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100.3</c:v>
                </c:pt>
                <c:pt idx="2">
                  <c:v>106.09</c:v>
                </c:pt>
                <c:pt idx="3">
                  <c:v>106.44</c:v>
                </c:pt>
                <c:pt idx="4">
                  <c:v>107.11</c:v>
                </c:pt>
              </c:numCache>
            </c:numRef>
          </c:val>
          <c:smooth val="0"/>
          <c:extLst>
            <c:ext xmlns:c16="http://schemas.microsoft.com/office/drawing/2014/chart" uri="{C3380CC4-5D6E-409C-BE32-E72D297353CC}">
              <c16:uniqueId val="{00000001-4DCE-40A1-8994-1585F4025D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22.67</c:v>
                </c:pt>
                <c:pt idx="2">
                  <c:v>24.89</c:v>
                </c:pt>
                <c:pt idx="3">
                  <c:v>27.14</c:v>
                </c:pt>
                <c:pt idx="4">
                  <c:v>29.23</c:v>
                </c:pt>
              </c:numCache>
            </c:numRef>
          </c:val>
          <c:extLst>
            <c:ext xmlns:c16="http://schemas.microsoft.com/office/drawing/2014/chart" uri="{C3380CC4-5D6E-409C-BE32-E72D297353CC}">
              <c16:uniqueId val="{00000000-4033-4053-A3AC-D6420C0D74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15.82</c:v>
                </c:pt>
                <c:pt idx="2">
                  <c:v>22.79</c:v>
                </c:pt>
                <c:pt idx="3">
                  <c:v>24.8</c:v>
                </c:pt>
                <c:pt idx="4">
                  <c:v>26.77</c:v>
                </c:pt>
              </c:numCache>
            </c:numRef>
          </c:val>
          <c:smooth val="0"/>
          <c:extLst>
            <c:ext xmlns:c16="http://schemas.microsoft.com/office/drawing/2014/chart" uri="{C3380CC4-5D6E-409C-BE32-E72D297353CC}">
              <c16:uniqueId val="{00000001-4033-4053-A3AC-D6420C0D74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7CA-4ADF-8BF7-AA7AC59C537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0.01</c:v>
                </c:pt>
                <c:pt idx="3" formatCode="#,##0.00;&quot;△&quot;#,##0.00;&quot;-&quot;">
                  <c:v>0.02</c:v>
                </c:pt>
                <c:pt idx="4" formatCode="#,##0.00;&quot;△&quot;#,##0.00;&quot;-&quot;">
                  <c:v>7.0000000000000007E-2</c:v>
                </c:pt>
              </c:numCache>
            </c:numRef>
          </c:val>
          <c:smooth val="0"/>
          <c:extLst>
            <c:ext xmlns:c16="http://schemas.microsoft.com/office/drawing/2014/chart" uri="{C3380CC4-5D6E-409C-BE32-E72D297353CC}">
              <c16:uniqueId val="{00000001-67CA-4ADF-8BF7-AA7AC59C537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1.9</c:v>
                </c:pt>
                <c:pt idx="2" formatCode="#,##0.00;&quot;△&quot;#,##0.00">
                  <c:v>0</c:v>
                </c:pt>
                <c:pt idx="3" formatCode="#,##0.00;&quot;△&quot;#,##0.00">
                  <c:v>0</c:v>
                </c:pt>
                <c:pt idx="4">
                  <c:v>24.54</c:v>
                </c:pt>
              </c:numCache>
            </c:numRef>
          </c:val>
          <c:extLst>
            <c:ext xmlns:c16="http://schemas.microsoft.com/office/drawing/2014/chart" uri="{C3380CC4-5D6E-409C-BE32-E72D297353CC}">
              <c16:uniqueId val="{00000000-4112-4EB2-8536-148DC08BB4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254.91</c:v>
                </c:pt>
                <c:pt idx="2">
                  <c:v>69.42</c:v>
                </c:pt>
                <c:pt idx="3">
                  <c:v>72.86</c:v>
                </c:pt>
                <c:pt idx="4">
                  <c:v>69.540000000000006</c:v>
                </c:pt>
              </c:numCache>
            </c:numRef>
          </c:val>
          <c:smooth val="0"/>
          <c:extLst>
            <c:ext xmlns:c16="http://schemas.microsoft.com/office/drawing/2014/chart" uri="{C3380CC4-5D6E-409C-BE32-E72D297353CC}">
              <c16:uniqueId val="{00000001-4112-4EB2-8536-148DC08BB4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58.34</c:v>
                </c:pt>
                <c:pt idx="2">
                  <c:v>53.04</c:v>
                </c:pt>
                <c:pt idx="3">
                  <c:v>64.06</c:v>
                </c:pt>
                <c:pt idx="4">
                  <c:v>69.599999999999994</c:v>
                </c:pt>
              </c:numCache>
            </c:numRef>
          </c:val>
          <c:extLst>
            <c:ext xmlns:c16="http://schemas.microsoft.com/office/drawing/2014/chart" uri="{C3380CC4-5D6E-409C-BE32-E72D297353CC}">
              <c16:uniqueId val="{00000000-71A6-49FD-AEE7-810FC5E7AA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64.17</c:v>
                </c:pt>
                <c:pt idx="2">
                  <c:v>43.07</c:v>
                </c:pt>
                <c:pt idx="3">
                  <c:v>45.42</c:v>
                </c:pt>
                <c:pt idx="4">
                  <c:v>50.63</c:v>
                </c:pt>
              </c:numCache>
            </c:numRef>
          </c:val>
          <c:smooth val="0"/>
          <c:extLst>
            <c:ext xmlns:c16="http://schemas.microsoft.com/office/drawing/2014/chart" uri="{C3380CC4-5D6E-409C-BE32-E72D297353CC}">
              <c16:uniqueId val="{00000001-71A6-49FD-AEE7-810FC5E7AA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3116.16</c:v>
                </c:pt>
                <c:pt idx="2">
                  <c:v>725.86</c:v>
                </c:pt>
                <c:pt idx="3">
                  <c:v>636.17999999999995</c:v>
                </c:pt>
                <c:pt idx="4">
                  <c:v>592.17999999999995</c:v>
                </c:pt>
              </c:numCache>
            </c:numRef>
          </c:val>
          <c:extLst>
            <c:ext xmlns:c16="http://schemas.microsoft.com/office/drawing/2014/chart" uri="{C3380CC4-5D6E-409C-BE32-E72D297353CC}">
              <c16:uniqueId val="{00000000-EF73-4241-BC23-486F8EB569D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1209.45</c:v>
                </c:pt>
                <c:pt idx="2">
                  <c:v>1163.75</c:v>
                </c:pt>
                <c:pt idx="3">
                  <c:v>1195.47</c:v>
                </c:pt>
                <c:pt idx="4">
                  <c:v>1168.69</c:v>
                </c:pt>
              </c:numCache>
            </c:numRef>
          </c:val>
          <c:smooth val="0"/>
          <c:extLst>
            <c:ext xmlns:c16="http://schemas.microsoft.com/office/drawing/2014/chart" uri="{C3380CC4-5D6E-409C-BE32-E72D297353CC}">
              <c16:uniqueId val="{00000001-EF73-4241-BC23-486F8EB569D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53.66</c:v>
                </c:pt>
                <c:pt idx="2">
                  <c:v>60.93</c:v>
                </c:pt>
                <c:pt idx="3">
                  <c:v>65.12</c:v>
                </c:pt>
                <c:pt idx="4">
                  <c:v>57.74</c:v>
                </c:pt>
              </c:numCache>
            </c:numRef>
          </c:val>
          <c:extLst>
            <c:ext xmlns:c16="http://schemas.microsoft.com/office/drawing/2014/chart" uri="{C3380CC4-5D6E-409C-BE32-E72D297353CC}">
              <c16:uniqueId val="{00000000-9EE3-4619-971D-EC06FB4787D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55.93</c:v>
                </c:pt>
                <c:pt idx="2">
                  <c:v>72.599999999999994</c:v>
                </c:pt>
                <c:pt idx="3">
                  <c:v>69.430000000000007</c:v>
                </c:pt>
                <c:pt idx="4">
                  <c:v>70.709999999999994</c:v>
                </c:pt>
              </c:numCache>
            </c:numRef>
          </c:val>
          <c:smooth val="0"/>
          <c:extLst>
            <c:ext xmlns:c16="http://schemas.microsoft.com/office/drawing/2014/chart" uri="{C3380CC4-5D6E-409C-BE32-E72D297353CC}">
              <c16:uniqueId val="{00000001-9EE3-4619-971D-EC06FB4787D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329.33</c:v>
                </c:pt>
                <c:pt idx="2">
                  <c:v>290.06</c:v>
                </c:pt>
                <c:pt idx="3">
                  <c:v>273.68</c:v>
                </c:pt>
                <c:pt idx="4">
                  <c:v>311.88</c:v>
                </c:pt>
              </c:numCache>
            </c:numRef>
          </c:val>
          <c:extLst>
            <c:ext xmlns:c16="http://schemas.microsoft.com/office/drawing/2014/chart" uri="{C3380CC4-5D6E-409C-BE32-E72D297353CC}">
              <c16:uniqueId val="{00000000-B81E-41D8-AE38-F2F48B3A73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289.60000000000002</c:v>
                </c:pt>
                <c:pt idx="2">
                  <c:v>228.64</c:v>
                </c:pt>
                <c:pt idx="3">
                  <c:v>239.46</c:v>
                </c:pt>
                <c:pt idx="4">
                  <c:v>233.15</c:v>
                </c:pt>
              </c:numCache>
            </c:numRef>
          </c:val>
          <c:smooth val="0"/>
          <c:extLst>
            <c:ext xmlns:c16="http://schemas.microsoft.com/office/drawing/2014/chart" uri="{C3380CC4-5D6E-409C-BE32-E72D297353CC}">
              <c16:uniqueId val="{00000001-B81E-41D8-AE38-F2F48B3A73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島根県　大田市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32195</v>
      </c>
      <c r="AM8" s="54"/>
      <c r="AN8" s="54"/>
      <c r="AO8" s="54"/>
      <c r="AP8" s="54"/>
      <c r="AQ8" s="54"/>
      <c r="AR8" s="54"/>
      <c r="AS8" s="54"/>
      <c r="AT8" s="53">
        <f>データ!T6</f>
        <v>553.17999999999995</v>
      </c>
      <c r="AU8" s="53"/>
      <c r="AV8" s="53"/>
      <c r="AW8" s="53"/>
      <c r="AX8" s="53"/>
      <c r="AY8" s="53"/>
      <c r="AZ8" s="53"/>
      <c r="BA8" s="53"/>
      <c r="BB8" s="53">
        <f>データ!U6</f>
        <v>58.2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59.69</v>
      </c>
      <c r="J10" s="53"/>
      <c r="K10" s="53"/>
      <c r="L10" s="53"/>
      <c r="M10" s="53"/>
      <c r="N10" s="53"/>
      <c r="O10" s="53"/>
      <c r="P10" s="53">
        <f>データ!P6</f>
        <v>9.92</v>
      </c>
      <c r="Q10" s="53"/>
      <c r="R10" s="53"/>
      <c r="S10" s="53"/>
      <c r="T10" s="53"/>
      <c r="U10" s="53"/>
      <c r="V10" s="53"/>
      <c r="W10" s="53">
        <f>データ!Q6</f>
        <v>99.02</v>
      </c>
      <c r="X10" s="53"/>
      <c r="Y10" s="53"/>
      <c r="Z10" s="53"/>
      <c r="AA10" s="53"/>
      <c r="AB10" s="53"/>
      <c r="AC10" s="53"/>
      <c r="AD10" s="54">
        <f>データ!R6</f>
        <v>3300</v>
      </c>
      <c r="AE10" s="54"/>
      <c r="AF10" s="54"/>
      <c r="AG10" s="54"/>
      <c r="AH10" s="54"/>
      <c r="AI10" s="54"/>
      <c r="AJ10" s="54"/>
      <c r="AK10" s="2"/>
      <c r="AL10" s="54">
        <f>データ!V6</f>
        <v>3166</v>
      </c>
      <c r="AM10" s="54"/>
      <c r="AN10" s="54"/>
      <c r="AO10" s="54"/>
      <c r="AP10" s="54"/>
      <c r="AQ10" s="54"/>
      <c r="AR10" s="54"/>
      <c r="AS10" s="54"/>
      <c r="AT10" s="53">
        <f>データ!W6</f>
        <v>1.1299999999999999</v>
      </c>
      <c r="AU10" s="53"/>
      <c r="AV10" s="53"/>
      <c r="AW10" s="53"/>
      <c r="AX10" s="53"/>
      <c r="AY10" s="53"/>
      <c r="AZ10" s="53"/>
      <c r="BA10" s="53"/>
      <c r="BB10" s="53">
        <f>データ!X6</f>
        <v>2801.77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BFs45ZU2eMO+OPStjzn54Is1ECjF+3jkpK7F/2aPilXjU8AysKRkVo11yLfqUw1W2pINq78gTZ1XsVnIAtydKA==" saltValue="KV2EDHvSySOEclozlVms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322059</v>
      </c>
      <c r="D6" s="19">
        <f t="shared" si="3"/>
        <v>46</v>
      </c>
      <c r="E6" s="19">
        <f t="shared" si="3"/>
        <v>17</v>
      </c>
      <c r="F6" s="19">
        <f t="shared" si="3"/>
        <v>4</v>
      </c>
      <c r="G6" s="19">
        <f t="shared" si="3"/>
        <v>0</v>
      </c>
      <c r="H6" s="19" t="str">
        <f t="shared" si="3"/>
        <v>島根県　大田市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59.69</v>
      </c>
      <c r="P6" s="20">
        <f t="shared" si="3"/>
        <v>9.92</v>
      </c>
      <c r="Q6" s="20">
        <f t="shared" si="3"/>
        <v>99.02</v>
      </c>
      <c r="R6" s="20">
        <f t="shared" si="3"/>
        <v>3300</v>
      </c>
      <c r="S6" s="20">
        <f t="shared" si="3"/>
        <v>32195</v>
      </c>
      <c r="T6" s="20">
        <f t="shared" si="3"/>
        <v>553.17999999999995</v>
      </c>
      <c r="U6" s="20">
        <f t="shared" si="3"/>
        <v>58.2</v>
      </c>
      <c r="V6" s="20">
        <f t="shared" si="3"/>
        <v>3166</v>
      </c>
      <c r="W6" s="20">
        <f t="shared" si="3"/>
        <v>1.1299999999999999</v>
      </c>
      <c r="X6" s="20">
        <f t="shared" si="3"/>
        <v>2801.77</v>
      </c>
      <c r="Y6" s="21" t="str">
        <f>IF(Y7="",NA(),Y7)</f>
        <v>-</v>
      </c>
      <c r="Z6" s="21">
        <f t="shared" ref="Z6:AH6" si="4">IF(Z7="",NA(),Z7)</f>
        <v>96.39</v>
      </c>
      <c r="AA6" s="21">
        <f t="shared" si="4"/>
        <v>101.4</v>
      </c>
      <c r="AB6" s="21">
        <f t="shared" si="4"/>
        <v>100.41</v>
      </c>
      <c r="AC6" s="21">
        <f t="shared" si="4"/>
        <v>94.61</v>
      </c>
      <c r="AD6" s="21" t="str">
        <f t="shared" si="4"/>
        <v>-</v>
      </c>
      <c r="AE6" s="21">
        <f t="shared" si="4"/>
        <v>100.3</v>
      </c>
      <c r="AF6" s="21">
        <f t="shared" si="4"/>
        <v>106.09</v>
      </c>
      <c r="AG6" s="21">
        <f t="shared" si="4"/>
        <v>106.44</v>
      </c>
      <c r="AH6" s="21">
        <f t="shared" si="4"/>
        <v>107.11</v>
      </c>
      <c r="AI6" s="20" t="str">
        <f>IF(AI7="","",IF(AI7="-","【-】","【"&amp;SUBSTITUTE(TEXT(AI7,"#,##0.00"),"-","△")&amp;"】"))</f>
        <v>【105.09】</v>
      </c>
      <c r="AJ6" s="21" t="str">
        <f>IF(AJ7="",NA(),AJ7)</f>
        <v>-</v>
      </c>
      <c r="AK6" s="21">
        <f t="shared" ref="AK6:AS6" si="5">IF(AK7="",NA(),AK7)</f>
        <v>1.9</v>
      </c>
      <c r="AL6" s="20">
        <f t="shared" si="5"/>
        <v>0</v>
      </c>
      <c r="AM6" s="20">
        <f t="shared" si="5"/>
        <v>0</v>
      </c>
      <c r="AN6" s="21">
        <f t="shared" si="5"/>
        <v>24.54</v>
      </c>
      <c r="AO6" s="21" t="str">
        <f t="shared" si="5"/>
        <v>-</v>
      </c>
      <c r="AP6" s="21">
        <f t="shared" si="5"/>
        <v>254.91</v>
      </c>
      <c r="AQ6" s="21">
        <f t="shared" si="5"/>
        <v>69.42</v>
      </c>
      <c r="AR6" s="21">
        <f t="shared" si="5"/>
        <v>72.86</v>
      </c>
      <c r="AS6" s="21">
        <f t="shared" si="5"/>
        <v>69.540000000000006</v>
      </c>
      <c r="AT6" s="20" t="str">
        <f>IF(AT7="","",IF(AT7="-","【-】","【"&amp;SUBSTITUTE(TEXT(AT7,"#,##0.00"),"-","△")&amp;"】"))</f>
        <v>【65.73】</v>
      </c>
      <c r="AU6" s="21" t="str">
        <f>IF(AU7="",NA(),AU7)</f>
        <v>-</v>
      </c>
      <c r="AV6" s="21">
        <f t="shared" ref="AV6:BD6" si="6">IF(AV7="",NA(),AV7)</f>
        <v>58.34</v>
      </c>
      <c r="AW6" s="21">
        <f t="shared" si="6"/>
        <v>53.04</v>
      </c>
      <c r="AX6" s="21">
        <f t="shared" si="6"/>
        <v>64.06</v>
      </c>
      <c r="AY6" s="21">
        <f t="shared" si="6"/>
        <v>69.599999999999994</v>
      </c>
      <c r="AZ6" s="21" t="str">
        <f t="shared" si="6"/>
        <v>-</v>
      </c>
      <c r="BA6" s="21">
        <f t="shared" si="6"/>
        <v>64.17</v>
      </c>
      <c r="BB6" s="21">
        <f t="shared" si="6"/>
        <v>43.07</v>
      </c>
      <c r="BC6" s="21">
        <f t="shared" si="6"/>
        <v>45.42</v>
      </c>
      <c r="BD6" s="21">
        <f t="shared" si="6"/>
        <v>50.63</v>
      </c>
      <c r="BE6" s="20" t="str">
        <f>IF(BE7="","",IF(BE7="-","【-】","【"&amp;SUBSTITUTE(TEXT(BE7,"#,##0.00"),"-","△")&amp;"】"))</f>
        <v>【48.91】</v>
      </c>
      <c r="BF6" s="21" t="str">
        <f>IF(BF7="",NA(),BF7)</f>
        <v>-</v>
      </c>
      <c r="BG6" s="21">
        <f t="shared" ref="BG6:BO6" si="7">IF(BG7="",NA(),BG7)</f>
        <v>3116.16</v>
      </c>
      <c r="BH6" s="21">
        <f t="shared" si="7"/>
        <v>725.86</v>
      </c>
      <c r="BI6" s="21">
        <f t="shared" si="7"/>
        <v>636.17999999999995</v>
      </c>
      <c r="BJ6" s="21">
        <f t="shared" si="7"/>
        <v>592.17999999999995</v>
      </c>
      <c r="BK6" s="21" t="str">
        <f t="shared" si="7"/>
        <v>-</v>
      </c>
      <c r="BL6" s="21">
        <f t="shared" si="7"/>
        <v>1209.45</v>
      </c>
      <c r="BM6" s="21">
        <f t="shared" si="7"/>
        <v>1163.75</v>
      </c>
      <c r="BN6" s="21">
        <f t="shared" si="7"/>
        <v>1195.47</v>
      </c>
      <c r="BO6" s="21">
        <f t="shared" si="7"/>
        <v>1168.69</v>
      </c>
      <c r="BP6" s="20" t="str">
        <f>IF(BP7="","",IF(BP7="-","【-】","【"&amp;SUBSTITUTE(TEXT(BP7,"#,##0.00"),"-","△")&amp;"】"))</f>
        <v>【1,156.82】</v>
      </c>
      <c r="BQ6" s="21" t="str">
        <f>IF(BQ7="",NA(),BQ7)</f>
        <v>-</v>
      </c>
      <c r="BR6" s="21">
        <f t="shared" ref="BR6:BZ6" si="8">IF(BR7="",NA(),BR7)</f>
        <v>53.66</v>
      </c>
      <c r="BS6" s="21">
        <f t="shared" si="8"/>
        <v>60.93</v>
      </c>
      <c r="BT6" s="21">
        <f t="shared" si="8"/>
        <v>65.12</v>
      </c>
      <c r="BU6" s="21">
        <f t="shared" si="8"/>
        <v>57.74</v>
      </c>
      <c r="BV6" s="21" t="str">
        <f t="shared" si="8"/>
        <v>-</v>
      </c>
      <c r="BW6" s="21">
        <f t="shared" si="8"/>
        <v>55.93</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329.33</v>
      </c>
      <c r="CD6" s="21">
        <f t="shared" si="9"/>
        <v>290.06</v>
      </c>
      <c r="CE6" s="21">
        <f t="shared" si="9"/>
        <v>273.68</v>
      </c>
      <c r="CF6" s="21">
        <f t="shared" si="9"/>
        <v>311.88</v>
      </c>
      <c r="CG6" s="21" t="str">
        <f t="shared" si="9"/>
        <v>-</v>
      </c>
      <c r="CH6" s="21">
        <f t="shared" si="9"/>
        <v>289.60000000000002</v>
      </c>
      <c r="CI6" s="21">
        <f t="shared" si="9"/>
        <v>228.64</v>
      </c>
      <c r="CJ6" s="21">
        <f t="shared" si="9"/>
        <v>239.46</v>
      </c>
      <c r="CK6" s="21">
        <f t="shared" si="9"/>
        <v>233.15</v>
      </c>
      <c r="CL6" s="20" t="str">
        <f>IF(CL7="","",IF(CL7="-","【-】","【"&amp;SUBSTITUTE(TEXT(CL7,"#,##0.00"),"-","△")&amp;"】"))</f>
        <v>【215.73】</v>
      </c>
      <c r="CM6" s="21" t="str">
        <f>IF(CM7="",NA(),CM7)</f>
        <v>-</v>
      </c>
      <c r="CN6" s="21">
        <f t="shared" ref="CN6:CV6" si="10">IF(CN7="",NA(),CN7)</f>
        <v>42.43</v>
      </c>
      <c r="CO6" s="21">
        <f t="shared" si="10"/>
        <v>43.64</v>
      </c>
      <c r="CP6" s="21">
        <f t="shared" si="10"/>
        <v>47.29</v>
      </c>
      <c r="CQ6" s="21">
        <f t="shared" si="10"/>
        <v>49.35</v>
      </c>
      <c r="CR6" s="21" t="str">
        <f t="shared" si="10"/>
        <v>-</v>
      </c>
      <c r="CS6" s="21">
        <f t="shared" si="10"/>
        <v>36.71</v>
      </c>
      <c r="CT6" s="21">
        <f t="shared" si="10"/>
        <v>42.28</v>
      </c>
      <c r="CU6" s="21">
        <f t="shared" si="10"/>
        <v>41.06</v>
      </c>
      <c r="CV6" s="21">
        <f t="shared" si="10"/>
        <v>42.09</v>
      </c>
      <c r="CW6" s="20" t="str">
        <f>IF(CW7="","",IF(CW7="-","【-】","【"&amp;SUBSTITUTE(TEXT(CW7,"#,##0.00"),"-","△")&amp;"】"))</f>
        <v>【43.28】</v>
      </c>
      <c r="CX6" s="21" t="str">
        <f>IF(CX7="",NA(),CX7)</f>
        <v>-</v>
      </c>
      <c r="CY6" s="21">
        <f t="shared" ref="CY6:DG6" si="11">IF(CY7="",NA(),CY7)</f>
        <v>58.47</v>
      </c>
      <c r="CZ6" s="21">
        <f t="shared" si="11"/>
        <v>62.52</v>
      </c>
      <c r="DA6" s="21">
        <f t="shared" si="11"/>
        <v>62.7</v>
      </c>
      <c r="DB6" s="21">
        <f t="shared" si="11"/>
        <v>64.09</v>
      </c>
      <c r="DC6" s="21" t="str">
        <f t="shared" si="11"/>
        <v>-</v>
      </c>
      <c r="DD6" s="21">
        <f t="shared" si="11"/>
        <v>70.05</v>
      </c>
      <c r="DE6" s="21">
        <f t="shared" si="11"/>
        <v>84.34</v>
      </c>
      <c r="DF6" s="21">
        <f t="shared" si="11"/>
        <v>84.34</v>
      </c>
      <c r="DG6" s="21">
        <f t="shared" si="11"/>
        <v>84.73</v>
      </c>
      <c r="DH6" s="20" t="str">
        <f>IF(DH7="","",IF(DH7="-","【-】","【"&amp;SUBSTITUTE(TEXT(DH7,"#,##0.00"),"-","△")&amp;"】"))</f>
        <v>【86.21】</v>
      </c>
      <c r="DI6" s="21" t="str">
        <f>IF(DI7="",NA(),DI7)</f>
        <v>-</v>
      </c>
      <c r="DJ6" s="21">
        <f t="shared" ref="DJ6:DR6" si="12">IF(DJ7="",NA(),DJ7)</f>
        <v>22.67</v>
      </c>
      <c r="DK6" s="21">
        <f t="shared" si="12"/>
        <v>24.89</v>
      </c>
      <c r="DL6" s="21">
        <f t="shared" si="12"/>
        <v>27.14</v>
      </c>
      <c r="DM6" s="21">
        <f t="shared" si="12"/>
        <v>29.23</v>
      </c>
      <c r="DN6" s="21" t="str">
        <f t="shared" si="12"/>
        <v>-</v>
      </c>
      <c r="DO6" s="21">
        <f t="shared" si="12"/>
        <v>15.82</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0.1</v>
      </c>
      <c r="EM6" s="21">
        <f t="shared" si="14"/>
        <v>0.08</v>
      </c>
      <c r="EN6" s="21">
        <f t="shared" si="14"/>
        <v>0.06</v>
      </c>
      <c r="EO6" s="20" t="str">
        <f>IF(EO7="","",IF(EO7="-","【-】","【"&amp;SUBSTITUTE(TEXT(EO7,"#,##0.00"),"-","△")&amp;"】"))</f>
        <v>【0.11】</v>
      </c>
    </row>
    <row r="7" spans="1:148" s="22" customFormat="1" x14ac:dyDescent="0.15">
      <c r="A7" s="14"/>
      <c r="B7" s="23">
        <v>2023</v>
      </c>
      <c r="C7" s="23">
        <v>322059</v>
      </c>
      <c r="D7" s="23">
        <v>46</v>
      </c>
      <c r="E7" s="23">
        <v>17</v>
      </c>
      <c r="F7" s="23">
        <v>4</v>
      </c>
      <c r="G7" s="23">
        <v>0</v>
      </c>
      <c r="H7" s="23" t="s">
        <v>96</v>
      </c>
      <c r="I7" s="23" t="s">
        <v>97</v>
      </c>
      <c r="J7" s="23" t="s">
        <v>98</v>
      </c>
      <c r="K7" s="23" t="s">
        <v>99</v>
      </c>
      <c r="L7" s="23" t="s">
        <v>100</v>
      </c>
      <c r="M7" s="23" t="s">
        <v>101</v>
      </c>
      <c r="N7" s="24" t="s">
        <v>102</v>
      </c>
      <c r="O7" s="24">
        <v>59.69</v>
      </c>
      <c r="P7" s="24">
        <v>9.92</v>
      </c>
      <c r="Q7" s="24">
        <v>99.02</v>
      </c>
      <c r="R7" s="24">
        <v>3300</v>
      </c>
      <c r="S7" s="24">
        <v>32195</v>
      </c>
      <c r="T7" s="24">
        <v>553.17999999999995</v>
      </c>
      <c r="U7" s="24">
        <v>58.2</v>
      </c>
      <c r="V7" s="24">
        <v>3166</v>
      </c>
      <c r="W7" s="24">
        <v>1.1299999999999999</v>
      </c>
      <c r="X7" s="24">
        <v>2801.77</v>
      </c>
      <c r="Y7" s="24" t="s">
        <v>102</v>
      </c>
      <c r="Z7" s="24">
        <v>96.39</v>
      </c>
      <c r="AA7" s="24">
        <v>101.4</v>
      </c>
      <c r="AB7" s="24">
        <v>100.41</v>
      </c>
      <c r="AC7" s="24">
        <v>94.61</v>
      </c>
      <c r="AD7" s="24" t="s">
        <v>102</v>
      </c>
      <c r="AE7" s="24">
        <v>100.3</v>
      </c>
      <c r="AF7" s="24">
        <v>106.09</v>
      </c>
      <c r="AG7" s="24">
        <v>106.44</v>
      </c>
      <c r="AH7" s="24">
        <v>107.11</v>
      </c>
      <c r="AI7" s="24">
        <v>105.09</v>
      </c>
      <c r="AJ7" s="24" t="s">
        <v>102</v>
      </c>
      <c r="AK7" s="24">
        <v>1.9</v>
      </c>
      <c r="AL7" s="24">
        <v>0</v>
      </c>
      <c r="AM7" s="24">
        <v>0</v>
      </c>
      <c r="AN7" s="24">
        <v>24.54</v>
      </c>
      <c r="AO7" s="24" t="s">
        <v>102</v>
      </c>
      <c r="AP7" s="24">
        <v>254.91</v>
      </c>
      <c r="AQ7" s="24">
        <v>69.42</v>
      </c>
      <c r="AR7" s="24">
        <v>72.86</v>
      </c>
      <c r="AS7" s="24">
        <v>69.540000000000006</v>
      </c>
      <c r="AT7" s="24">
        <v>65.73</v>
      </c>
      <c r="AU7" s="24" t="s">
        <v>102</v>
      </c>
      <c r="AV7" s="24">
        <v>58.34</v>
      </c>
      <c r="AW7" s="24">
        <v>53.04</v>
      </c>
      <c r="AX7" s="24">
        <v>64.06</v>
      </c>
      <c r="AY7" s="24">
        <v>69.599999999999994</v>
      </c>
      <c r="AZ7" s="24" t="s">
        <v>102</v>
      </c>
      <c r="BA7" s="24">
        <v>64.17</v>
      </c>
      <c r="BB7" s="24">
        <v>43.07</v>
      </c>
      <c r="BC7" s="24">
        <v>45.42</v>
      </c>
      <c r="BD7" s="24">
        <v>50.63</v>
      </c>
      <c r="BE7" s="24">
        <v>48.91</v>
      </c>
      <c r="BF7" s="24" t="s">
        <v>102</v>
      </c>
      <c r="BG7" s="24">
        <v>3116.16</v>
      </c>
      <c r="BH7" s="24">
        <v>725.86</v>
      </c>
      <c r="BI7" s="24">
        <v>636.17999999999995</v>
      </c>
      <c r="BJ7" s="24">
        <v>592.17999999999995</v>
      </c>
      <c r="BK7" s="24" t="s">
        <v>102</v>
      </c>
      <c r="BL7" s="24">
        <v>1209.45</v>
      </c>
      <c r="BM7" s="24">
        <v>1163.75</v>
      </c>
      <c r="BN7" s="24">
        <v>1195.47</v>
      </c>
      <c r="BO7" s="24">
        <v>1168.69</v>
      </c>
      <c r="BP7" s="24">
        <v>1156.82</v>
      </c>
      <c r="BQ7" s="24" t="s">
        <v>102</v>
      </c>
      <c r="BR7" s="24">
        <v>53.66</v>
      </c>
      <c r="BS7" s="24">
        <v>60.93</v>
      </c>
      <c r="BT7" s="24">
        <v>65.12</v>
      </c>
      <c r="BU7" s="24">
        <v>57.74</v>
      </c>
      <c r="BV7" s="24" t="s">
        <v>102</v>
      </c>
      <c r="BW7" s="24">
        <v>55.93</v>
      </c>
      <c r="BX7" s="24">
        <v>72.599999999999994</v>
      </c>
      <c r="BY7" s="24">
        <v>69.430000000000007</v>
      </c>
      <c r="BZ7" s="24">
        <v>70.709999999999994</v>
      </c>
      <c r="CA7" s="24">
        <v>75.33</v>
      </c>
      <c r="CB7" s="24" t="s">
        <v>102</v>
      </c>
      <c r="CC7" s="24">
        <v>329.33</v>
      </c>
      <c r="CD7" s="24">
        <v>290.06</v>
      </c>
      <c r="CE7" s="24">
        <v>273.68</v>
      </c>
      <c r="CF7" s="24">
        <v>311.88</v>
      </c>
      <c r="CG7" s="24" t="s">
        <v>102</v>
      </c>
      <c r="CH7" s="24">
        <v>289.60000000000002</v>
      </c>
      <c r="CI7" s="24">
        <v>228.64</v>
      </c>
      <c r="CJ7" s="24">
        <v>239.46</v>
      </c>
      <c r="CK7" s="24">
        <v>233.15</v>
      </c>
      <c r="CL7" s="24">
        <v>215.73</v>
      </c>
      <c r="CM7" s="24" t="s">
        <v>102</v>
      </c>
      <c r="CN7" s="24">
        <v>42.43</v>
      </c>
      <c r="CO7" s="24">
        <v>43.64</v>
      </c>
      <c r="CP7" s="24">
        <v>47.29</v>
      </c>
      <c r="CQ7" s="24">
        <v>49.35</v>
      </c>
      <c r="CR7" s="24" t="s">
        <v>102</v>
      </c>
      <c r="CS7" s="24">
        <v>36.71</v>
      </c>
      <c r="CT7" s="24">
        <v>42.28</v>
      </c>
      <c r="CU7" s="24">
        <v>41.06</v>
      </c>
      <c r="CV7" s="24">
        <v>42.09</v>
      </c>
      <c r="CW7" s="24">
        <v>43.28</v>
      </c>
      <c r="CX7" s="24" t="s">
        <v>102</v>
      </c>
      <c r="CY7" s="24">
        <v>58.47</v>
      </c>
      <c r="CZ7" s="24">
        <v>62.52</v>
      </c>
      <c r="DA7" s="24">
        <v>62.7</v>
      </c>
      <c r="DB7" s="24">
        <v>64.09</v>
      </c>
      <c r="DC7" s="24" t="s">
        <v>102</v>
      </c>
      <c r="DD7" s="24">
        <v>70.05</v>
      </c>
      <c r="DE7" s="24">
        <v>84.34</v>
      </c>
      <c r="DF7" s="24">
        <v>84.34</v>
      </c>
      <c r="DG7" s="24">
        <v>84.73</v>
      </c>
      <c r="DH7" s="24">
        <v>86.21</v>
      </c>
      <c r="DI7" s="24" t="s">
        <v>102</v>
      </c>
      <c r="DJ7" s="24">
        <v>22.67</v>
      </c>
      <c r="DK7" s="24">
        <v>24.89</v>
      </c>
      <c r="DL7" s="24">
        <v>27.14</v>
      </c>
      <c r="DM7" s="24">
        <v>29.23</v>
      </c>
      <c r="DN7" s="24" t="s">
        <v>102</v>
      </c>
      <c r="DO7" s="24">
        <v>15.82</v>
      </c>
      <c r="DP7" s="24">
        <v>22.79</v>
      </c>
      <c r="DQ7" s="24">
        <v>24.8</v>
      </c>
      <c r="DR7" s="24">
        <v>26.77</v>
      </c>
      <c r="DS7" s="24">
        <v>29.62</v>
      </c>
      <c r="DT7" s="24" t="s">
        <v>102</v>
      </c>
      <c r="DU7" s="24">
        <v>0</v>
      </c>
      <c r="DV7" s="24">
        <v>0</v>
      </c>
      <c r="DW7" s="24">
        <v>0</v>
      </c>
      <c r="DX7" s="24">
        <v>0</v>
      </c>
      <c r="DY7" s="24" t="s">
        <v>102</v>
      </c>
      <c r="DZ7" s="24">
        <v>0</v>
      </c>
      <c r="EA7" s="24">
        <v>0.01</v>
      </c>
      <c r="EB7" s="24">
        <v>0.02</v>
      </c>
      <c r="EC7" s="24">
        <v>7.0000000000000007E-2</v>
      </c>
      <c r="ED7" s="24">
        <v>0.09</v>
      </c>
      <c r="EE7" s="24" t="s">
        <v>102</v>
      </c>
      <c r="EF7" s="24">
        <v>0</v>
      </c>
      <c r="EG7" s="24">
        <v>0</v>
      </c>
      <c r="EH7" s="24">
        <v>0</v>
      </c>
      <c r="EI7" s="24">
        <v>0</v>
      </c>
      <c r="EJ7" s="24" t="s">
        <v>102</v>
      </c>
      <c r="EK7" s="24">
        <v>0.02</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上下水道部管理課（o-suikanri03）</cp:lastModifiedBy>
  <dcterms:created xsi:type="dcterms:W3CDTF">2024-12-19T01:25:38Z</dcterms:created>
  <dcterms:modified xsi:type="dcterms:W3CDTF">2025-02-04T01:48:59Z</dcterms:modified>
  <cp:category/>
</cp:coreProperties>
</file>