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20.0.248\220\990各種調査\県市町村課（地方課）\R06年度\経営比較分析表\"/>
    </mc:Choice>
  </mc:AlternateContent>
  <xr:revisionPtr revIDLastSave="0" documentId="13_ncr:1_{69D41848-AA1A-4A23-9346-553B738DF9E4}" xr6:coauthVersionLast="47" xr6:coauthVersionMax="47" xr10:uidLastSave="{00000000-0000-0000-0000-000000000000}"/>
  <workbookProtection workbookAlgorithmName="SHA-512" workbookHashValue="t976YIbML9B4oks62PZtZQuyNq9u6iuN1hMH9rrqq+tRHsBskyeG0FA8adoYElSreFylf3jHe64qqW1JJ5sXDQ==" workbookSaltValue="cxhWJ5FdJDYpYYNCd61Zg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GT80" i="4" s="1"/>
  <c r="ES7" i="5"/>
  <c r="ER7" i="5"/>
  <c r="EQ7" i="5"/>
  <c r="EP7" i="5"/>
  <c r="EO7" i="5"/>
  <c r="EM7" i="5"/>
  <c r="EL7" i="5"/>
  <c r="EK7" i="5"/>
  <c r="EK80" i="4" s="1"/>
  <c r="EJ7" i="5"/>
  <c r="EI7" i="5"/>
  <c r="EH7" i="5"/>
  <c r="EG7" i="5"/>
  <c r="EZ79" i="4" s="1"/>
  <c r="EF7" i="5"/>
  <c r="EE7" i="5"/>
  <c r="ED7" i="5"/>
  <c r="EB7" i="5"/>
  <c r="BX80" i="4" s="1"/>
  <c r="EA7" i="5"/>
  <c r="DZ7" i="5"/>
  <c r="DY7" i="5"/>
  <c r="DX7" i="5"/>
  <c r="P80" i="4" s="1"/>
  <c r="DW7" i="5"/>
  <c r="BX79" i="4" s="1"/>
  <c r="DV7" i="5"/>
  <c r="DU7" i="5"/>
  <c r="DT7" i="5"/>
  <c r="AE79" i="4" s="1"/>
  <c r="DS7" i="5"/>
  <c r="P79" i="4" s="1"/>
  <c r="DQ7" i="5"/>
  <c r="DP7" i="5"/>
  <c r="DO7" i="5"/>
  <c r="DN7" i="5"/>
  <c r="KU56" i="4" s="1"/>
  <c r="DM7" i="5"/>
  <c r="DL7" i="5"/>
  <c r="DK7" i="5"/>
  <c r="DJ7" i="5"/>
  <c r="DI7" i="5"/>
  <c r="KU55" i="4" s="1"/>
  <c r="DH7" i="5"/>
  <c r="DF7" i="5"/>
  <c r="DE7" i="5"/>
  <c r="DD7" i="5"/>
  <c r="HV56" i="4" s="1"/>
  <c r="DC7" i="5"/>
  <c r="DB7" i="5"/>
  <c r="GR56" i="4" s="1"/>
  <c r="DA7" i="5"/>
  <c r="CZ7" i="5"/>
  <c r="CY7" i="5"/>
  <c r="CX7" i="5"/>
  <c r="CW7" i="5"/>
  <c r="CU7" i="5"/>
  <c r="CT7" i="5"/>
  <c r="CS7" i="5"/>
  <c r="EH56" i="4" s="1"/>
  <c r="CR7" i="5"/>
  <c r="CQ7" i="5"/>
  <c r="CP7" i="5"/>
  <c r="CO7" i="5"/>
  <c r="EW55" i="4" s="1"/>
  <c r="CN7" i="5"/>
  <c r="CM7" i="5"/>
  <c r="CL7" i="5"/>
  <c r="CJ7" i="5"/>
  <c r="BX56" i="4" s="1"/>
  <c r="CI7" i="5"/>
  <c r="CH7" i="5"/>
  <c r="CG7" i="5"/>
  <c r="CF7" i="5"/>
  <c r="P56" i="4" s="1"/>
  <c r="CE7" i="5"/>
  <c r="BX55" i="4" s="1"/>
  <c r="CD7" i="5"/>
  <c r="CC7" i="5"/>
  <c r="CB7" i="5"/>
  <c r="AE55" i="4" s="1"/>
  <c r="CA7" i="5"/>
  <c r="P55" i="4" s="1"/>
  <c r="BY7" i="5"/>
  <c r="BX7" i="5"/>
  <c r="BW7" i="5"/>
  <c r="BV7" i="5"/>
  <c r="KU34" i="4" s="1"/>
  <c r="BU7" i="5"/>
  <c r="BT7" i="5"/>
  <c r="BS7" i="5"/>
  <c r="BR7" i="5"/>
  <c r="BQ7" i="5"/>
  <c r="KU33" i="4" s="1"/>
  <c r="BP7" i="5"/>
  <c r="BN7" i="5"/>
  <c r="BM7" i="5"/>
  <c r="BL7" i="5"/>
  <c r="HV34" i="4" s="1"/>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AU12" i="4" s="1"/>
  <c r="U6" i="5"/>
  <c r="B12" i="4" s="1"/>
  <c r="T6" i="5"/>
  <c r="FZ10" i="4" s="1"/>
  <c r="S6" i="5"/>
  <c r="R6" i="5"/>
  <c r="Q6" i="5"/>
  <c r="P6" i="5"/>
  <c r="B10" i="4" s="1"/>
  <c r="O6" i="5"/>
  <c r="N6" i="5"/>
  <c r="EG8" i="4" s="1"/>
  <c r="M6" i="5"/>
  <c r="CN8" i="4" s="1"/>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D90" i="4"/>
  <c r="MO80" i="4"/>
  <c r="LZ80" i="4"/>
  <c r="LK80" i="4"/>
  <c r="KG80" i="4"/>
  <c r="JB80" i="4"/>
  <c r="IM80" i="4"/>
  <c r="HI80" i="4"/>
  <c r="FO80" i="4"/>
  <c r="EZ80" i="4"/>
  <c r="DV80" i="4"/>
  <c r="DG80" i="4"/>
  <c r="BI80" i="4"/>
  <c r="AT80" i="4"/>
  <c r="AE80" i="4"/>
  <c r="MO79" i="4"/>
  <c r="LZ79" i="4"/>
  <c r="LK79" i="4"/>
  <c r="KG79" i="4"/>
  <c r="JB79" i="4"/>
  <c r="IM79" i="4"/>
  <c r="HX79" i="4"/>
  <c r="HI79" i="4"/>
  <c r="GT79" i="4"/>
  <c r="FO79" i="4"/>
  <c r="EK79" i="4"/>
  <c r="DV79" i="4"/>
  <c r="DG79" i="4"/>
  <c r="BI79" i="4"/>
  <c r="AT79" i="4"/>
  <c r="MN56" i="4"/>
  <c r="LY56" i="4"/>
  <c r="LJ56" i="4"/>
  <c r="KF56" i="4"/>
  <c r="IZ56" i="4"/>
  <c r="IK56" i="4"/>
  <c r="HG56" i="4"/>
  <c r="FL56" i="4"/>
  <c r="EW56" i="4"/>
  <c r="DS56" i="4"/>
  <c r="DD56" i="4"/>
  <c r="BI56" i="4"/>
  <c r="AT56" i="4"/>
  <c r="AE56" i="4"/>
  <c r="MN55" i="4"/>
  <c r="LY55" i="4"/>
  <c r="LJ55" i="4"/>
  <c r="KF55" i="4"/>
  <c r="IZ55" i="4"/>
  <c r="IK55" i="4"/>
  <c r="HV55" i="4"/>
  <c r="HG55" i="4"/>
  <c r="GR55" i="4"/>
  <c r="FL55" i="4"/>
  <c r="EH55" i="4"/>
  <c r="DS55" i="4"/>
  <c r="DD55" i="4"/>
  <c r="BI55" i="4"/>
  <c r="AT55" i="4"/>
  <c r="MN34" i="4"/>
  <c r="LY34" i="4"/>
  <c r="LJ34" i="4"/>
  <c r="KF34" i="4"/>
  <c r="IZ34" i="4"/>
  <c r="IK34" i="4"/>
  <c r="HG34" i="4"/>
  <c r="FL34" i="4"/>
  <c r="EW34" i="4"/>
  <c r="EH34" i="4"/>
  <c r="DS34" i="4"/>
  <c r="DD34" i="4"/>
  <c r="BI34" i="4"/>
  <c r="AT34" i="4"/>
  <c r="AE34" i="4"/>
  <c r="MN33" i="4"/>
  <c r="LY33" i="4"/>
  <c r="LJ33" i="4"/>
  <c r="KF33" i="4"/>
  <c r="IZ33" i="4"/>
  <c r="IK33" i="4"/>
  <c r="HV33" i="4"/>
  <c r="HG33" i="4"/>
  <c r="GR33" i="4"/>
  <c r="FL33" i="4"/>
  <c r="EH33" i="4"/>
  <c r="DS33" i="4"/>
  <c r="DD33" i="4"/>
  <c r="BI33" i="4"/>
  <c r="AT33" i="4"/>
  <c r="LP12" i="4"/>
  <c r="JW12" i="4"/>
  <c r="ID12" i="4"/>
  <c r="CN12" i="4"/>
  <c r="LP10" i="4"/>
  <c r="EG10" i="4"/>
  <c r="CN10" i="4"/>
  <c r="AU10" i="4"/>
  <c r="JW8" i="4"/>
  <c r="ID8" i="4"/>
  <c r="AU8" i="4"/>
  <c r="B8" i="4"/>
  <c r="B6" i="4"/>
  <c r="FL32" i="4" l="1"/>
  <c r="BX78" i="4"/>
  <c r="BX54" i="4"/>
  <c r="BX32" i="4"/>
  <c r="MO78" i="4"/>
  <c r="MN54" i="4"/>
  <c r="MN32" i="4"/>
  <c r="JB78" i="4"/>
  <c r="IZ54" i="4"/>
  <c r="IZ32" i="4"/>
  <c r="FO78" i="4"/>
  <c r="C11" i="5"/>
  <c r="D11" i="5"/>
  <c r="E11" i="5"/>
  <c r="B11" i="5"/>
  <c r="KV78" i="4" l="1"/>
  <c r="KU54" i="4"/>
  <c r="KU32" i="4"/>
  <c r="HI78" i="4"/>
  <c r="HG54" i="4"/>
  <c r="HG32" i="4"/>
  <c r="DV78" i="4"/>
  <c r="DS54" i="4"/>
  <c r="DS32" i="4"/>
  <c r="AE32" i="4"/>
  <c r="AE78" i="4"/>
  <c r="AE54"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alcChain>
</file>

<file path=xl/sharedStrings.xml><?xml version="1.0" encoding="utf-8"?>
<sst xmlns="http://schemas.openxmlformats.org/spreadsheetml/2006/main" count="341" uniqueCount="192">
  <si>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</si>
  <si>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</si>
  <si>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</si>
  <si>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</si>
  <si>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</si>
  <si>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</si>
  <si>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</si>
  <si>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</si>
  <si>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</si>
  <si>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</si>
  <si>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</si>
  <si>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</si>
  <si>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</si>
  <si>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</si>
  <si>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</si>
  <si>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</si>
  <si>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</si>
  <si>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</si>
  <si>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</si>
  <si>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</si>
  <si>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</si>
  <si>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</si>
  <si>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</si>
  <si>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</si>
  <si>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</si>
  <si>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</si>
  <si>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</si>
  <si>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</si>
  <si>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</si>
  <si>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</si>
  <si>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</si>
  <si>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</si>
  <si>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</si>
  <si>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</si>
  <si>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</si>
  <si>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</si>
  <si>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</si>
  <si>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</si>
  <si>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</si>
  <si>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</si>
  <si>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</si>
  <si>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</si>
  <si>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</si>
  <si>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</si>
  <si>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</si>
  <si>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</si>
  <si>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</si>
  <si>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</si>
  <si>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</si>
  <si>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</si>
  <si>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</si>
  <si>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</si>
  <si>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</si>
  <si>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</si>
  <si>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</si>
  <si>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</si>
  <si>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</si>
  <si>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</si>
  <si>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</si>
  <si>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</si>
  <si>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</si>
  <si>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</si>
  <si>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</si>
  <si>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</si>
  <si>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</si>
  <si>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</si>
  <si>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</si>
  <si>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</si>
  <si>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</si>
  <si>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</si>
  <si>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</si>
  <si>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</si>
  <si>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</si>
  <si>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</si>
  <si>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</si>
  <si>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</si>
  <si>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</si>
  <si>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</si>
  <si>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</si>
  <si>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</si>
  <si>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</si>
  <si>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</si>
  <si>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</si>
  <si>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</si>
  <si>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</si>
  <si>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</si>
  <si>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</si>
  <si>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</si>
  <si>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</si>
  <si>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</si>
  <si>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</si>
  <si>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</si>
  <si>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</si>
  <si>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</si>
  <si>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</si>
  <si>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</si>
  <si>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</si>
  <si>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</si>
  <si>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</si>
  <si>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</si>
  <si>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</si>
  <si>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</si>
  <si>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</si>
  <si>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</si>
  <si>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</si>
  <si>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</si>
  <si>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</si>
  <si>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</si>
  <si>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</si>
  <si>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</si>
  <si>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</si>
  <si>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</si>
  <si>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</si>
  <si>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</si>
  <si>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</si>
  <si>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</si>
  <si>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</si>
  <si>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</si>
  <si>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</si>
  <si>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</si>
  <si>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</si>
  <si>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</si>
  <si>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</si>
  <si>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</si>
  <si>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</si>
  <si>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</si>
  <si>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</si>
  <si>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</si>
  <si>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</si>
  <si>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</si>
  <si>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</si>
  <si>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</si>
  <si>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</si>
  <si>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</si>
  <si>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</si>
  <si>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</si>
  <si>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</si>
  <si>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</si>
  <si>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</si>
  <si>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</si>
  <si>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</si>
  <si>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</si>
  <si>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</si>
  <si>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</si>
  <si>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</si>
  <si>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</si>
  <si>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</si>
  <si>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</si>
  <si>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</si>
  <si>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</si>
  <si>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</si>
  <si>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</si>
  <si>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</si>
  <si>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</si>
  <si>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</si>
  <si>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</si>
  <si>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</si>
  <si>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</si>
  <si>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</si>
  <si>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</si>
  <si>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</si>
  <si>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</si>
  <si>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当該値(N-2)</t>
    <phoneticPr fontId="5"/>
  </si>
  <si>
    <t>当該値(N-4)</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</si>
  <si>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</si>
  <si>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</si>
  <si>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</si>
  <si>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</si>
  <si>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</si>
  <si>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島根県</t>
  </si>
  <si>
    <t>大田市</t>
  </si>
  <si>
    <t>市立病院</t>
  </si>
  <si>
    <t>条例全部</t>
  </si>
  <si>
    <t>病院事業</t>
  </si>
  <si>
    <t>一般病院</t>
  </si>
  <si>
    <t>200床以上～300床未満</t>
  </si>
  <si>
    <t>自治体職員</t>
  </si>
  <si>
    <t>直営</t>
  </si>
  <si>
    <t>対象</t>
  </si>
  <si>
    <t>ド 透 未 訓</t>
  </si>
  <si>
    <t>救 臨 感 へ 災</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</si>
  <si>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</si>
  <si>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</si>
  <si>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</si>
  <si>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</si>
  <si>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</si>
  <si>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</si>
  <si>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</si>
  <si>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田二次医療圏の中核病院として、圏域の急性期機能を維持しながら、大田医療圏域外の病院や市立病院での急性期治療を終えた住民が、大田医療圏域内で回復期医療が受けられるよう回復期リハビリテーション病棟や地域包括ケア病棟において回復期医療を提供。また、訪問看護事業や、訪問リハビリ事業等の在宅医療の役割も担っている。その他、小児医療や周産期医療の提供も引き続き行っている。
また、国民健康保険法に基づき設置されている診療所への医師派遣を令和2年度から開始、地域医療への支援を行っている。</t>
    <rPh sb="156" eb="157">
      <t>ホカ</t>
    </rPh>
    <rPh sb="186" eb="188">
      <t>コクミン</t>
    </rPh>
    <rPh sb="188" eb="190">
      <t>ケンコウ</t>
    </rPh>
    <rPh sb="194" eb="195">
      <t>モト</t>
    </rPh>
    <rPh sb="197" eb="199">
      <t>セッチ</t>
    </rPh>
    <rPh sb="204" eb="207">
      <t>シンリョウショ</t>
    </rPh>
    <rPh sb="209" eb="213">
      <t>イシハケン</t>
    </rPh>
    <rPh sb="214" eb="216">
      <t>レイワ</t>
    </rPh>
    <rPh sb="217" eb="219">
      <t>ネンド</t>
    </rPh>
    <rPh sb="221" eb="223">
      <t>カイシ</t>
    </rPh>
    <phoneticPr fontId="5"/>
  </si>
  <si>
    <t>令和元年度に新病院建物本体が竣工、合わせて医療機器整備を行った。令和2年5月に新病院開院、その後旧施設解体、駐車場外構整備を行い、令和2年度から2ヵ年リハビリ公園整備を行い、一連の新病院建設事業は完了した。
そのため資産の老朽化度合を示す有形固定資産減価償却率は類似病院と比べると低い値となっている。
ただし、1床当たり有形固定資産は引き続き平均値より高い傾向である。新病院建設事業を終え、施設への大規模な投資を行う予定は当面ないが、医療機器等の設備整備は、整備の必要性等を踏まえ計画的に整備していく。</t>
    <rPh sb="0" eb="2">
      <t>レイワ</t>
    </rPh>
    <rPh sb="2" eb="3">
      <t>ガン</t>
    </rPh>
    <rPh sb="3" eb="5">
      <t>ネンド</t>
    </rPh>
    <rPh sb="6" eb="9">
      <t>シンビョウイン</t>
    </rPh>
    <rPh sb="9" eb="11">
      <t>タテモノ</t>
    </rPh>
    <rPh sb="11" eb="13">
      <t>ホンタイ</t>
    </rPh>
    <rPh sb="14" eb="16">
      <t>シュンコウ</t>
    </rPh>
    <rPh sb="17" eb="18">
      <t>ア</t>
    </rPh>
    <rPh sb="21" eb="23">
      <t>イリョウ</t>
    </rPh>
    <rPh sb="23" eb="25">
      <t>キキ</t>
    </rPh>
    <rPh sb="25" eb="27">
      <t>セイビ</t>
    </rPh>
    <rPh sb="28" eb="29">
      <t>オコナ</t>
    </rPh>
    <rPh sb="32" eb="34">
      <t>レイワ</t>
    </rPh>
    <rPh sb="35" eb="36">
      <t>ネン</t>
    </rPh>
    <rPh sb="37" eb="38">
      <t>ガツ</t>
    </rPh>
    <rPh sb="39" eb="42">
      <t>シンビョウイン</t>
    </rPh>
    <rPh sb="42" eb="44">
      <t>カイイン</t>
    </rPh>
    <rPh sb="47" eb="48">
      <t>ゴ</t>
    </rPh>
    <rPh sb="48" eb="49">
      <t>キュウ</t>
    </rPh>
    <rPh sb="49" eb="51">
      <t>シセツ</t>
    </rPh>
    <rPh sb="51" eb="53">
      <t>カイタイ</t>
    </rPh>
    <rPh sb="54" eb="57">
      <t>チュウシャジョウ</t>
    </rPh>
    <rPh sb="57" eb="59">
      <t>ガイコウ</t>
    </rPh>
    <rPh sb="59" eb="61">
      <t>セイビ</t>
    </rPh>
    <rPh sb="62" eb="63">
      <t>オコナ</t>
    </rPh>
    <rPh sb="65" eb="67">
      <t>レイワ</t>
    </rPh>
    <rPh sb="68" eb="70">
      <t>ネンド</t>
    </rPh>
    <rPh sb="74" eb="75">
      <t>ネン</t>
    </rPh>
    <rPh sb="79" eb="81">
      <t>コウエン</t>
    </rPh>
    <rPh sb="81" eb="83">
      <t>セイビ</t>
    </rPh>
    <rPh sb="84" eb="85">
      <t>オコナ</t>
    </rPh>
    <rPh sb="87" eb="89">
      <t>イチレン</t>
    </rPh>
    <rPh sb="90" eb="93">
      <t>シンビョウイン</t>
    </rPh>
    <rPh sb="93" eb="95">
      <t>ケンセツ</t>
    </rPh>
    <rPh sb="95" eb="97">
      <t>ジギョウ</t>
    </rPh>
    <rPh sb="98" eb="100">
      <t>カンリョウ</t>
    </rPh>
    <rPh sb="108" eb="110">
      <t>シサン</t>
    </rPh>
    <rPh sb="111" eb="114">
      <t>ロウキュウカ</t>
    </rPh>
    <rPh sb="114" eb="116">
      <t>ドアイ</t>
    </rPh>
    <rPh sb="117" eb="118">
      <t>シメ</t>
    </rPh>
    <rPh sb="119" eb="121">
      <t>ユウケイ</t>
    </rPh>
    <rPh sb="121" eb="123">
      <t>コテイ</t>
    </rPh>
    <rPh sb="123" eb="125">
      <t>シサン</t>
    </rPh>
    <rPh sb="125" eb="130">
      <t>ゲンカショウキャクリツ</t>
    </rPh>
    <rPh sb="131" eb="133">
      <t>ルイジ</t>
    </rPh>
    <rPh sb="133" eb="135">
      <t>ビョウイン</t>
    </rPh>
    <rPh sb="136" eb="137">
      <t>クラ</t>
    </rPh>
    <rPh sb="140" eb="141">
      <t>ヒク</t>
    </rPh>
    <rPh sb="142" eb="143">
      <t>アタイ</t>
    </rPh>
    <rPh sb="156" eb="157">
      <t>ユカ</t>
    </rPh>
    <rPh sb="157" eb="158">
      <t>ア</t>
    </rPh>
    <rPh sb="160" eb="162">
      <t>ユウケイ</t>
    </rPh>
    <rPh sb="162" eb="164">
      <t>コテイ</t>
    </rPh>
    <rPh sb="164" eb="166">
      <t>シサン</t>
    </rPh>
    <rPh sb="167" eb="168">
      <t>ヒ</t>
    </rPh>
    <rPh sb="169" eb="170">
      <t>ツヅ</t>
    </rPh>
    <rPh sb="171" eb="173">
      <t>ヘイキン</t>
    </rPh>
    <rPh sb="173" eb="174">
      <t>アタイ</t>
    </rPh>
    <rPh sb="176" eb="177">
      <t>タカ</t>
    </rPh>
    <rPh sb="178" eb="180">
      <t>ケイコウ</t>
    </rPh>
    <rPh sb="184" eb="187">
      <t>シンビョウイン</t>
    </rPh>
    <rPh sb="187" eb="189">
      <t>ケンセツ</t>
    </rPh>
    <rPh sb="189" eb="191">
      <t>ジギョウ</t>
    </rPh>
    <rPh sb="192" eb="193">
      <t>オ</t>
    </rPh>
    <rPh sb="195" eb="197">
      <t>シセツ</t>
    </rPh>
    <rPh sb="199" eb="202">
      <t>ダイキボ</t>
    </rPh>
    <rPh sb="203" eb="205">
      <t>トウシ</t>
    </rPh>
    <rPh sb="206" eb="207">
      <t>オコナ</t>
    </rPh>
    <rPh sb="208" eb="210">
      <t>ヨテイ</t>
    </rPh>
    <rPh sb="211" eb="213">
      <t>トウメン</t>
    </rPh>
    <rPh sb="217" eb="219">
      <t>イリョウ</t>
    </rPh>
    <rPh sb="219" eb="222">
      <t>キキトウ</t>
    </rPh>
    <rPh sb="223" eb="225">
      <t>セツビ</t>
    </rPh>
    <rPh sb="225" eb="227">
      <t>セイビ</t>
    </rPh>
    <rPh sb="229" eb="231">
      <t>セイビ</t>
    </rPh>
    <rPh sb="232" eb="235">
      <t>ヒツヨウセイ</t>
    </rPh>
    <rPh sb="235" eb="236">
      <t>トウ</t>
    </rPh>
    <rPh sb="237" eb="238">
      <t>フ</t>
    </rPh>
    <rPh sb="240" eb="243">
      <t>ケイカクテキ</t>
    </rPh>
    <rPh sb="244" eb="246">
      <t>セイビ</t>
    </rPh>
    <phoneticPr fontId="5"/>
  </si>
  <si>
    <t>令和5年度は、入院患者1人1日当たり収益が前年度比でやや減少したもの患者数の増加により入院収益は増収となった。また、外来収益も患者数が増加したことにより増収となったことから、医業収益は増収を確保した。医業費用は、医師数の増に伴う給与費の増、薬品費の増による材料費の増等により増額となった。医業収益の増額を上回る医業費用の増額となったほか、新型コロナウイルス感染症患者等入院病床確保補助金などの国県補助金減による医業外収益の減も影響し、令和4年度に引き続き純損失を計上し、経常収支比率も悪化した。また、令和2年度から3年連続で黒字であった減価償却前等収支については令和5年度に赤字に転じた。</t>
    <rPh sb="0" eb="2">
      <t>レイワ</t>
    </rPh>
    <rPh sb="4" eb="5">
      <t>ド</t>
    </rPh>
    <rPh sb="9" eb="11">
      <t>カンジャ</t>
    </rPh>
    <rPh sb="12" eb="13">
      <t>ニン</t>
    </rPh>
    <rPh sb="14" eb="15">
      <t>ニチ</t>
    </rPh>
    <rPh sb="15" eb="16">
      <t>ア</t>
    </rPh>
    <rPh sb="18" eb="20">
      <t>シュウエキ</t>
    </rPh>
    <rPh sb="21" eb="25">
      <t>ゼンネンドヒ</t>
    </rPh>
    <rPh sb="28" eb="30">
      <t>ゲンショウ</t>
    </rPh>
    <rPh sb="34" eb="37">
      <t>カンジャスウ</t>
    </rPh>
    <rPh sb="38" eb="40">
      <t>ゾウカ</t>
    </rPh>
    <rPh sb="43" eb="47">
      <t>ニュウインシュウエキ</t>
    </rPh>
    <rPh sb="48" eb="50">
      <t>ゾウシュウ</t>
    </rPh>
    <rPh sb="58" eb="60">
      <t>ガイライ</t>
    </rPh>
    <rPh sb="60" eb="62">
      <t>シュウエキ</t>
    </rPh>
    <rPh sb="63" eb="66">
      <t>カンジャスウ</t>
    </rPh>
    <rPh sb="76" eb="78">
      <t>ゾウシュウ</t>
    </rPh>
    <rPh sb="87" eb="91">
      <t>イギョウシュウエキ</t>
    </rPh>
    <rPh sb="92" eb="94">
      <t>ゾウシュウ</t>
    </rPh>
    <rPh sb="95" eb="97">
      <t>カクホ</t>
    </rPh>
    <rPh sb="100" eb="102">
      <t>イギョウ</t>
    </rPh>
    <rPh sb="102" eb="104">
      <t>ヒヨウ</t>
    </rPh>
    <rPh sb="106" eb="109">
      <t>イシスウ</t>
    </rPh>
    <rPh sb="110" eb="111">
      <t>ゾウ</t>
    </rPh>
    <rPh sb="112" eb="113">
      <t>トモナ</t>
    </rPh>
    <rPh sb="118" eb="119">
      <t>ゾウ</t>
    </rPh>
    <rPh sb="120" eb="123">
      <t>ヤクヒンヒ</t>
    </rPh>
    <rPh sb="124" eb="125">
      <t>ゾウ</t>
    </rPh>
    <rPh sb="128" eb="131">
      <t>ザイリョウヒ</t>
    </rPh>
    <rPh sb="132" eb="133">
      <t>ゾウ</t>
    </rPh>
    <rPh sb="133" eb="134">
      <t>トウ</t>
    </rPh>
    <rPh sb="137" eb="139">
      <t>ゾウガク</t>
    </rPh>
    <rPh sb="144" eb="146">
      <t>イギョウ</t>
    </rPh>
    <rPh sb="146" eb="148">
      <t>シュウエキ</t>
    </rPh>
    <rPh sb="149" eb="151">
      <t>ゾウガク</t>
    </rPh>
    <rPh sb="152" eb="154">
      <t>ウワマワ</t>
    </rPh>
    <rPh sb="155" eb="157">
      <t>イギョウ</t>
    </rPh>
    <rPh sb="157" eb="159">
      <t>ヒヨウ</t>
    </rPh>
    <rPh sb="169" eb="171">
      <t>シンガタ</t>
    </rPh>
    <rPh sb="178" eb="181">
      <t>カンセンショウ</t>
    </rPh>
    <rPh sb="181" eb="183">
      <t>カンジャ</t>
    </rPh>
    <rPh sb="183" eb="184">
      <t>トウ</t>
    </rPh>
    <rPh sb="184" eb="186">
      <t>ニュウイン</t>
    </rPh>
    <rPh sb="186" eb="188">
      <t>ビョウショウ</t>
    </rPh>
    <rPh sb="188" eb="190">
      <t>カクホ</t>
    </rPh>
    <rPh sb="190" eb="193">
      <t>ホジョキン</t>
    </rPh>
    <rPh sb="196" eb="198">
      <t>クニケン</t>
    </rPh>
    <rPh sb="198" eb="201">
      <t>ホジョキン</t>
    </rPh>
    <rPh sb="201" eb="202">
      <t>ゲン</t>
    </rPh>
    <rPh sb="205" eb="208">
      <t>イギョウガイ</t>
    </rPh>
    <rPh sb="208" eb="210">
      <t>シュウエキ</t>
    </rPh>
    <rPh sb="211" eb="212">
      <t>ゲン</t>
    </rPh>
    <rPh sb="213" eb="215">
      <t>エイキョウ</t>
    </rPh>
    <rPh sb="217" eb="219">
      <t>レイワ</t>
    </rPh>
    <rPh sb="220" eb="222">
      <t>ネンド</t>
    </rPh>
    <rPh sb="223" eb="224">
      <t>ヒ</t>
    </rPh>
    <rPh sb="225" eb="226">
      <t>ツヅ</t>
    </rPh>
    <rPh sb="231" eb="233">
      <t>ケイジョウ</t>
    </rPh>
    <rPh sb="235" eb="237">
      <t>ケイジョウ</t>
    </rPh>
    <rPh sb="237" eb="239">
      <t>シュウシ</t>
    </rPh>
    <rPh sb="239" eb="241">
      <t>ヒリツ</t>
    </rPh>
    <rPh sb="242" eb="244">
      <t>アッカ</t>
    </rPh>
    <rPh sb="250" eb="252">
      <t>レイワ</t>
    </rPh>
    <rPh sb="253" eb="255">
      <t>ネンド</t>
    </rPh>
    <rPh sb="258" eb="259">
      <t>ネン</t>
    </rPh>
    <rPh sb="259" eb="261">
      <t>レンゾク</t>
    </rPh>
    <rPh sb="262" eb="264">
      <t>クロジ</t>
    </rPh>
    <rPh sb="281" eb="283">
      <t>レイワ</t>
    </rPh>
    <rPh sb="284" eb="286">
      <t>ネンド</t>
    </rPh>
    <rPh sb="287" eb="289">
      <t>アカジ</t>
    </rPh>
    <rPh sb="290" eb="291">
      <t>テン</t>
    </rPh>
    <phoneticPr fontId="5"/>
  </si>
  <si>
    <t>医業収益は増収を確保したものの、給与費や薬品などの材料費の材料費の増により、医業費用は増加している。こうした医業費用の増に加え新病院建設事業による今後の元利償還などの影響も踏まえると引き続き資金を安定的に確保することが喫緊の課題となっている。令和4年度には大田市立病院経営強化プランを策定しており、経営強化に向けた取り組みを進めているものの、経営基盤の確立には至っていない。スピード感を持って経営収支改善に取り組んでいく。</t>
    <rPh sb="5" eb="7">
      <t>ゾウシュウ</t>
    </rPh>
    <rPh sb="8" eb="10">
      <t>カクホ</t>
    </rPh>
    <rPh sb="16" eb="19">
      <t>キュウヨヒ</t>
    </rPh>
    <rPh sb="20" eb="22">
      <t>ヤクヒン</t>
    </rPh>
    <rPh sb="25" eb="28">
      <t>ザイリョウヒ</t>
    </rPh>
    <rPh sb="29" eb="32">
      <t>ザイリョウヒ</t>
    </rPh>
    <rPh sb="33" eb="34">
      <t>ゾウ</t>
    </rPh>
    <rPh sb="38" eb="40">
      <t>イギョウ</t>
    </rPh>
    <rPh sb="40" eb="42">
      <t>ヒヨウ</t>
    </rPh>
    <rPh sb="43" eb="45">
      <t>ゾウカ</t>
    </rPh>
    <rPh sb="54" eb="56">
      <t>イギョウ</t>
    </rPh>
    <rPh sb="56" eb="58">
      <t>ヒヨウ</t>
    </rPh>
    <rPh sb="59" eb="60">
      <t>ゾウ</t>
    </rPh>
    <rPh sb="61" eb="62">
      <t>クワ</t>
    </rPh>
    <rPh sb="73" eb="75">
      <t>コンゴ</t>
    </rPh>
    <rPh sb="83" eb="85">
      <t>エイキョウ</t>
    </rPh>
    <rPh sb="86" eb="87">
      <t>フ</t>
    </rPh>
    <rPh sb="91" eb="92">
      <t>ヒ</t>
    </rPh>
    <rPh sb="93" eb="94">
      <t>ツヅ</t>
    </rPh>
    <rPh sb="95" eb="97">
      <t>シキン</t>
    </rPh>
    <rPh sb="98" eb="101">
      <t>アンテイテキ</t>
    </rPh>
    <rPh sb="102" eb="104">
      <t>カクホ</t>
    </rPh>
    <rPh sb="109" eb="111">
      <t>キッキン</t>
    </rPh>
    <rPh sb="113" eb="115">
      <t>ネンド</t>
    </rPh>
    <rPh sb="116" eb="118">
      <t>ガイブ</t>
    </rPh>
    <rPh sb="128" eb="134">
      <t>オオダシリツビョウイン</t>
    </rPh>
    <rPh sb="134" eb="136">
      <t>ケイエイ</t>
    </rPh>
    <rPh sb="136" eb="138">
      <t>キョウカ</t>
    </rPh>
    <rPh sb="142" eb="144">
      <t>サクテイ</t>
    </rPh>
    <rPh sb="149" eb="151">
      <t>ケイエイ</t>
    </rPh>
    <rPh sb="151" eb="153">
      <t>キョウカ</t>
    </rPh>
    <rPh sb="154" eb="155">
      <t>ム</t>
    </rPh>
    <rPh sb="157" eb="158">
      <t>ト</t>
    </rPh>
    <rPh sb="159" eb="160">
      <t>ク</t>
    </rPh>
    <rPh sb="162" eb="163">
      <t>スス</t>
    </rPh>
    <rPh sb="171" eb="173">
      <t>ケイエイ</t>
    </rPh>
    <rPh sb="173" eb="175">
      <t>キバン</t>
    </rPh>
    <rPh sb="176" eb="178">
      <t>カクリツ</t>
    </rPh>
    <rPh sb="180" eb="181">
      <t>イタ</t>
    </rPh>
    <rPh sb="191" eb="192">
      <t>カン</t>
    </rPh>
    <rPh sb="193" eb="194">
      <t>モ</t>
    </rPh>
    <rPh sb="196" eb="198">
      <t>ケイエイ</t>
    </rPh>
    <rPh sb="198" eb="200">
      <t>シュウシ</t>
    </rPh>
    <rPh sb="200" eb="202">
      <t>カイゼン</t>
    </rPh>
    <rPh sb="203" eb="204">
      <t>ト</t>
    </rPh>
    <rPh sb="205" eb="206">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</si>
</sst>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7"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52.6</c:v>
                </c:pt>
                <c:pt idx="1">
                  <c:v>74.8</c:v>
                </c:pt>
                <c:pt idx="2">
                  <c:v>71.2</c:v>
                </c:pt>
                <c:pt idx="3">
                  <c:v>68.900000000000006</c:v>
                </c:pt>
                <c:pt idx="4">
                  <c:v>71.599999999999994</c:v>
                </c:pt>
              </c:numCache>
            </c:numRef>
          </c:val>
          <c:extLst>
            <c:ext xmlns:c16="http://schemas.microsoft.com/office/drawing/2014/chart" uri="{C3380CC4-5D6E-409C-BE32-E72D297353CC}">
              <c16:uniqueId val="{00000000-EFC8-46F3-9830-017856EAD1D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64.5</c:v>
                </c:pt>
                <c:pt idx="2">
                  <c:v>63.8</c:v>
                </c:pt>
                <c:pt idx="3">
                  <c:v>63.4</c:v>
                </c:pt>
                <c:pt idx="4">
                  <c:v>66.7</c:v>
                </c:pt>
              </c:numCache>
            </c:numRef>
          </c:val>
          <c:smooth val="0"/>
          <c:extLst>
            <c:ext xmlns:c16="http://schemas.microsoft.com/office/drawing/2014/chart" uri="{C3380CC4-5D6E-409C-BE32-E72D297353CC}">
              <c16:uniqueId val="{00000001-EFC8-46F3-9830-017856EAD1D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9214</c:v>
                </c:pt>
                <c:pt idx="1">
                  <c:v>8971</c:v>
                </c:pt>
                <c:pt idx="2">
                  <c:v>10558</c:v>
                </c:pt>
                <c:pt idx="3">
                  <c:v>11483</c:v>
                </c:pt>
                <c:pt idx="4">
                  <c:v>11769</c:v>
                </c:pt>
              </c:numCache>
            </c:numRef>
          </c:val>
          <c:extLst>
            <c:ext xmlns:c16="http://schemas.microsoft.com/office/drawing/2014/chart" uri="{C3380CC4-5D6E-409C-BE32-E72D297353CC}">
              <c16:uniqueId val="{00000000-A408-464E-9183-C65CB13D901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13767</c:v>
                </c:pt>
                <c:pt idx="2">
                  <c:v>14046</c:v>
                </c:pt>
                <c:pt idx="3">
                  <c:v>14550</c:v>
                </c:pt>
                <c:pt idx="4">
                  <c:v>14823</c:v>
                </c:pt>
              </c:numCache>
            </c:numRef>
          </c:val>
          <c:smooth val="0"/>
          <c:extLst>
            <c:ext xmlns:c16="http://schemas.microsoft.com/office/drawing/2014/chart" uri="{C3380CC4-5D6E-409C-BE32-E72D297353CC}">
              <c16:uniqueId val="{00000001-A408-464E-9183-C65CB13D901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37529</c:v>
                </c:pt>
                <c:pt idx="1">
                  <c:v>41442</c:v>
                </c:pt>
                <c:pt idx="2">
                  <c:v>44316</c:v>
                </c:pt>
                <c:pt idx="3">
                  <c:v>46116</c:v>
                </c:pt>
                <c:pt idx="4">
                  <c:v>45031</c:v>
                </c:pt>
              </c:numCache>
            </c:numRef>
          </c:val>
          <c:extLst>
            <c:ext xmlns:c16="http://schemas.microsoft.com/office/drawing/2014/chart" uri="{C3380CC4-5D6E-409C-BE32-E72D297353CC}">
              <c16:uniqueId val="{00000000-91EF-4745-A172-840F84A5D5D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51594</c:v>
                </c:pt>
                <c:pt idx="2">
                  <c:v>53805</c:v>
                </c:pt>
                <c:pt idx="3">
                  <c:v>56563</c:v>
                </c:pt>
                <c:pt idx="4">
                  <c:v>56401</c:v>
                </c:pt>
              </c:numCache>
            </c:numRef>
          </c:val>
          <c:smooth val="0"/>
          <c:extLst>
            <c:ext xmlns:c16="http://schemas.microsoft.com/office/drawing/2014/chart" uri="{C3380CC4-5D6E-409C-BE32-E72D297353CC}">
              <c16:uniqueId val="{00000001-91EF-4745-A172-840F84A5D5D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85.2</c:v>
                </c:pt>
                <c:pt idx="1">
                  <c:v>95.3</c:v>
                </c:pt>
                <c:pt idx="2">
                  <c:v>77.099999999999994</c:v>
                </c:pt>
                <c:pt idx="3">
                  <c:v>79.5</c:v>
                </c:pt>
                <c:pt idx="4">
                  <c:v>97.8</c:v>
                </c:pt>
              </c:numCache>
            </c:numRef>
          </c:val>
          <c:extLst>
            <c:ext xmlns:c16="http://schemas.microsoft.com/office/drawing/2014/chart" uri="{C3380CC4-5D6E-409C-BE32-E72D297353CC}">
              <c16:uniqueId val="{00000000-C9DC-4645-B898-B2EEBBE017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91.6</c:v>
                </c:pt>
                <c:pt idx="2">
                  <c:v>100.1</c:v>
                </c:pt>
                <c:pt idx="3">
                  <c:v>94.9</c:v>
                </c:pt>
                <c:pt idx="4">
                  <c:v>83.8</c:v>
                </c:pt>
              </c:numCache>
            </c:numRef>
          </c:val>
          <c:smooth val="0"/>
          <c:extLst>
            <c:ext xmlns:c16="http://schemas.microsoft.com/office/drawing/2014/chart" uri="{C3380CC4-5D6E-409C-BE32-E72D297353CC}">
              <c16:uniqueId val="{00000001-C9DC-4645-B898-B2EEBBE017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82.4</c:v>
                </c:pt>
                <c:pt idx="1">
                  <c:v>80.400000000000006</c:v>
                </c:pt>
                <c:pt idx="2">
                  <c:v>75.5</c:v>
                </c:pt>
                <c:pt idx="3">
                  <c:v>74.099999999999994</c:v>
                </c:pt>
                <c:pt idx="4">
                  <c:v>73.900000000000006</c:v>
                </c:pt>
              </c:numCache>
            </c:numRef>
          </c:val>
          <c:extLst>
            <c:ext xmlns:c16="http://schemas.microsoft.com/office/drawing/2014/chart" uri="{C3380CC4-5D6E-409C-BE32-E72D297353CC}">
              <c16:uniqueId val="{00000000-EB30-40C9-B80B-0308654C56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EB30-40C9-B80B-0308654C56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89.3</c:v>
                </c:pt>
                <c:pt idx="1">
                  <c:v>86.4</c:v>
                </c:pt>
                <c:pt idx="2">
                  <c:v>80.8</c:v>
                </c:pt>
                <c:pt idx="3">
                  <c:v>79.400000000000006</c:v>
                </c:pt>
                <c:pt idx="4">
                  <c:v>78.900000000000006</c:v>
                </c:pt>
              </c:numCache>
            </c:numRef>
          </c:val>
          <c:extLst>
            <c:ext xmlns:c16="http://schemas.microsoft.com/office/drawing/2014/chart" uri="{C3380CC4-5D6E-409C-BE32-E72D297353CC}">
              <c16:uniqueId val="{00000000-9EC6-434A-B412-0C5BA0E7D6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80.7</c:v>
                </c:pt>
                <c:pt idx="2">
                  <c:v>82.3</c:v>
                </c:pt>
                <c:pt idx="3">
                  <c:v>81.5</c:v>
                </c:pt>
                <c:pt idx="4">
                  <c:v>81.400000000000006</c:v>
                </c:pt>
              </c:numCache>
            </c:numRef>
          </c:val>
          <c:smooth val="0"/>
          <c:extLst>
            <c:ext xmlns:c16="http://schemas.microsoft.com/office/drawing/2014/chart" uri="{C3380CC4-5D6E-409C-BE32-E72D297353CC}">
              <c16:uniqueId val="{00000001-9EC6-434A-B412-0C5BA0E7D6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94.6</c:v>
                </c:pt>
                <c:pt idx="1">
                  <c:v>95.2</c:v>
                </c:pt>
                <c:pt idx="2">
                  <c:v>102.1</c:v>
                </c:pt>
                <c:pt idx="3">
                  <c:v>96.6</c:v>
                </c:pt>
                <c:pt idx="4">
                  <c:v>86.2</c:v>
                </c:pt>
              </c:numCache>
            </c:numRef>
          </c:val>
          <c:extLst>
            <c:ext xmlns:c16="http://schemas.microsoft.com/office/drawing/2014/chart" uri="{C3380CC4-5D6E-409C-BE32-E72D297353CC}">
              <c16:uniqueId val="{00000000-375F-4EB6-B6D4-271FE814BD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101.8</c:v>
                </c:pt>
                <c:pt idx="2">
                  <c:v>106.2</c:v>
                </c:pt>
                <c:pt idx="3">
                  <c:v>103.5</c:v>
                </c:pt>
                <c:pt idx="4">
                  <c:v>93.8</c:v>
                </c:pt>
              </c:numCache>
            </c:numRef>
          </c:val>
          <c:smooth val="0"/>
          <c:extLst>
            <c:ext xmlns:c16="http://schemas.microsoft.com/office/drawing/2014/chart" uri="{C3380CC4-5D6E-409C-BE32-E72D297353CC}">
              <c16:uniqueId val="{00000001-375F-4EB6-B6D4-271FE814BD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73.099999999999994</c:v>
                </c:pt>
                <c:pt idx="1">
                  <c:v>15.1</c:v>
                </c:pt>
                <c:pt idx="2">
                  <c:v>18.399999999999999</c:v>
                </c:pt>
                <c:pt idx="3">
                  <c:v>23.5</c:v>
                </c:pt>
                <c:pt idx="4">
                  <c:v>28.2</c:v>
                </c:pt>
              </c:numCache>
            </c:numRef>
          </c:val>
          <c:extLst>
            <c:ext xmlns:c16="http://schemas.microsoft.com/office/drawing/2014/chart" uri="{C3380CC4-5D6E-409C-BE32-E72D297353CC}">
              <c16:uniqueId val="{00000000-4A7D-4E9C-8008-CBE4CC378D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51.4</c:v>
                </c:pt>
                <c:pt idx="2">
                  <c:v>51.9</c:v>
                </c:pt>
                <c:pt idx="3">
                  <c:v>53.8</c:v>
                </c:pt>
                <c:pt idx="4">
                  <c:v>55.3</c:v>
                </c:pt>
              </c:numCache>
            </c:numRef>
          </c:val>
          <c:smooth val="0"/>
          <c:extLst>
            <c:ext xmlns:c16="http://schemas.microsoft.com/office/drawing/2014/chart" uri="{C3380CC4-5D6E-409C-BE32-E72D297353CC}">
              <c16:uniqueId val="{00000001-4A7D-4E9C-8008-CBE4CC378D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69.3</c:v>
                </c:pt>
                <c:pt idx="1">
                  <c:v>54.3</c:v>
                </c:pt>
                <c:pt idx="2">
                  <c:v>60.4</c:v>
                </c:pt>
                <c:pt idx="3">
                  <c:v>67.2</c:v>
                </c:pt>
                <c:pt idx="4">
                  <c:v>74</c:v>
                </c:pt>
              </c:numCache>
            </c:numRef>
          </c:val>
          <c:extLst>
            <c:ext xmlns:c16="http://schemas.microsoft.com/office/drawing/2014/chart" uri="{C3380CC4-5D6E-409C-BE32-E72D297353CC}">
              <c16:uniqueId val="{00000000-FAE8-4F26-82C7-C0153CC45AA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FAE8-4F26-82C7-C0153CC45AA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27563732</c:v>
                </c:pt>
                <c:pt idx="1">
                  <c:v>57783410</c:v>
                </c:pt>
                <c:pt idx="2">
                  <c:v>62690581</c:v>
                </c:pt>
                <c:pt idx="3">
                  <c:v>63051755</c:v>
                </c:pt>
                <c:pt idx="4">
                  <c:v>62982083</c:v>
                </c:pt>
              </c:numCache>
            </c:numRef>
          </c:val>
          <c:extLst>
            <c:ext xmlns:c16="http://schemas.microsoft.com/office/drawing/2014/chart" uri="{C3380CC4-5D6E-409C-BE32-E72D297353CC}">
              <c16:uniqueId val="{00000000-F4EE-42EA-9599-BD2584A476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45896030</c:v>
                </c:pt>
                <c:pt idx="2">
                  <c:v>47415042</c:v>
                </c:pt>
                <c:pt idx="3">
                  <c:v>47985814</c:v>
                </c:pt>
                <c:pt idx="4">
                  <c:v>49654543</c:v>
                </c:pt>
              </c:numCache>
            </c:numRef>
          </c:val>
          <c:smooth val="0"/>
          <c:extLst>
            <c:ext xmlns:c16="http://schemas.microsoft.com/office/drawing/2014/chart" uri="{C3380CC4-5D6E-409C-BE32-E72D297353CC}">
              <c16:uniqueId val="{00000001-F4EE-42EA-9599-BD2584A476B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16.600000000000001</c:v>
                </c:pt>
                <c:pt idx="1">
                  <c:v>16.8</c:v>
                </c:pt>
                <c:pt idx="2">
                  <c:v>19.100000000000001</c:v>
                </c:pt>
                <c:pt idx="3">
                  <c:v>20.100000000000001</c:v>
                </c:pt>
                <c:pt idx="4">
                  <c:v>20.8</c:v>
                </c:pt>
              </c:numCache>
            </c:numRef>
          </c:val>
          <c:extLst>
            <c:ext xmlns:c16="http://schemas.microsoft.com/office/drawing/2014/chart" uri="{C3380CC4-5D6E-409C-BE32-E72D297353CC}">
              <c16:uniqueId val="{00000000-397C-400B-91FA-F1FCF37200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20.2</c:v>
                </c:pt>
                <c:pt idx="2">
                  <c:v>20.2</c:v>
                </c:pt>
                <c:pt idx="3">
                  <c:v>21.1</c:v>
                </c:pt>
                <c:pt idx="4">
                  <c:v>22</c:v>
                </c:pt>
              </c:numCache>
            </c:numRef>
          </c:val>
          <c:smooth val="0"/>
          <c:extLst>
            <c:ext xmlns:c16="http://schemas.microsoft.com/office/drawing/2014/chart" uri="{C3380CC4-5D6E-409C-BE32-E72D297353CC}">
              <c16:uniqueId val="{00000001-397C-400B-91FA-F1FCF37200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54.8</c:v>
                </c:pt>
                <c:pt idx="1">
                  <c:v>64.5</c:v>
                </c:pt>
                <c:pt idx="2">
                  <c:v>61.1</c:v>
                </c:pt>
                <c:pt idx="3">
                  <c:v>60.1</c:v>
                </c:pt>
                <c:pt idx="4">
                  <c:v>61.3</c:v>
                </c:pt>
              </c:numCache>
            </c:numRef>
          </c:val>
          <c:extLst>
            <c:ext xmlns:c16="http://schemas.microsoft.com/office/drawing/2014/chart" uri="{C3380CC4-5D6E-409C-BE32-E72D297353CC}">
              <c16:uniqueId val="{00000000-746C-4B79-877D-4E467C1199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63.4</c:v>
                </c:pt>
                <c:pt idx="2">
                  <c:v>61.3</c:v>
                </c:pt>
                <c:pt idx="3">
                  <c:v>61.4</c:v>
                </c:pt>
                <c:pt idx="4">
                  <c:v>63.4</c:v>
                </c:pt>
              </c:numCache>
            </c:numRef>
          </c:val>
          <c:smooth val="0"/>
          <c:extLst>
            <c:ext xmlns:c16="http://schemas.microsoft.com/office/drawing/2014/chart" uri="{C3380CC4-5D6E-409C-BE32-E72D297353CC}">
              <c16:uniqueId val="{00000001-746C-4B79-877D-4E467C1199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E59" zoomScale="80" zoomScaleNormal="80" zoomScaleSheetLayoutView="70" workbookViewId="0">
      <selection activeCell="JW91" sqref="JW9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x14ac:dyDescent="0.2">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x14ac:dyDescent="0.2">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31" t="str">
        <f>データ!H6</f>
        <v>島根県大田市　市立病院</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5" t="s">
        <v>9</v>
      </c>
      <c r="NK7" s="126"/>
      <c r="NL7" s="126"/>
      <c r="NM7" s="126"/>
      <c r="NN7" s="126"/>
      <c r="NO7" s="126"/>
      <c r="NP7" s="126"/>
      <c r="NQ7" s="126"/>
      <c r="NR7" s="126"/>
      <c r="NS7" s="126"/>
      <c r="NT7" s="126"/>
      <c r="NU7" s="126"/>
      <c r="NV7" s="126"/>
      <c r="NW7" s="127"/>
      <c r="NX7" s="3"/>
    </row>
    <row r="8" spans="1:388" ht="18.75" customHeight="1" x14ac:dyDescent="0.2">
      <c r="A8" s="2"/>
      <c r="B8" s="109" t="str">
        <f>データ!K6</f>
        <v>条例全部</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200床以上～300床未満</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自治体職員</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180</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f>データ!AA6</f>
        <v>45</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8" t="s">
        <v>10</v>
      </c>
      <c r="NK8" s="129"/>
      <c r="NL8" s="121" t="s">
        <v>11</v>
      </c>
      <c r="NM8" s="121"/>
      <c r="NN8" s="121"/>
      <c r="NO8" s="121"/>
      <c r="NP8" s="121"/>
      <c r="NQ8" s="121"/>
      <c r="NR8" s="121"/>
      <c r="NS8" s="121"/>
      <c r="NT8" s="121"/>
      <c r="NU8" s="121"/>
      <c r="NV8" s="121"/>
      <c r="NW8" s="122"/>
      <c r="NX8" s="3"/>
    </row>
    <row r="9" spans="1:388" ht="18.75" customHeight="1" x14ac:dyDescent="0.2">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3" t="s">
        <v>20</v>
      </c>
      <c r="NK9" s="124"/>
      <c r="NL9" s="117" t="s">
        <v>21</v>
      </c>
      <c r="NM9" s="117"/>
      <c r="NN9" s="117"/>
      <c r="NO9" s="117"/>
      <c r="NP9" s="117"/>
      <c r="NQ9" s="117"/>
      <c r="NR9" s="117"/>
      <c r="NS9" s="117"/>
      <c r="NT9" s="117"/>
      <c r="NU9" s="117"/>
      <c r="NV9" s="117"/>
      <c r="NW9" s="118"/>
      <c r="NX9" s="3"/>
    </row>
    <row r="10" spans="1:388" ht="18.75" customHeight="1" x14ac:dyDescent="0.2">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18</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対象</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ド 透 未 訓</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 感 へ 災</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f>データ!AD6</f>
        <v>4</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229</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9" t="s">
        <v>22</v>
      </c>
      <c r="NK10" s="120"/>
      <c r="NL10" s="112" t="s">
        <v>23</v>
      </c>
      <c r="NM10" s="112"/>
      <c r="NN10" s="112"/>
      <c r="NO10" s="112"/>
      <c r="NP10" s="112"/>
      <c r="NQ10" s="112"/>
      <c r="NR10" s="112"/>
      <c r="NS10" s="112"/>
      <c r="NT10" s="112"/>
      <c r="NU10" s="112"/>
      <c r="NV10" s="112"/>
      <c r="NW10" s="113"/>
      <c r="NX10" s="3"/>
    </row>
    <row r="11" spans="1:388" ht="18.75" customHeight="1" x14ac:dyDescent="0.2">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8"/>
      <c r="NJ11" s="3"/>
      <c r="NK11" s="3"/>
      <c r="NL11" s="3"/>
      <c r="NM11" s="3"/>
      <c r="NN11" s="3"/>
      <c r="NO11" s="3"/>
      <c r="NP11" s="3"/>
      <c r="NQ11" s="3"/>
      <c r="NR11" s="3"/>
      <c r="NS11" s="3"/>
      <c r="NT11" s="3"/>
      <c r="NU11" s="3"/>
      <c r="NV11" s="3"/>
      <c r="NW11" s="3"/>
      <c r="NX11" s="3"/>
    </row>
    <row r="12" spans="1:388" ht="18.75" customHeight="1" x14ac:dyDescent="0.2">
      <c r="A12" s="2"/>
      <c r="B12" s="93">
        <f>データ!U6</f>
        <v>32195</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19219</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第１種該当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７：１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171</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f>データ!AG6</f>
        <v>44</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215</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3"/>
      <c r="NK15" s="83"/>
      <c r="NL15" s="83"/>
      <c r="NM15" s="83"/>
      <c r="NN15" s="83"/>
      <c r="NO15" s="83"/>
      <c r="NP15" s="83"/>
      <c r="NQ15" s="83"/>
      <c r="NR15" s="83"/>
      <c r="NS15" s="83"/>
      <c r="NT15" s="83"/>
      <c r="NU15" s="83"/>
      <c r="NV15" s="83"/>
      <c r="NW15" s="83"/>
      <c r="NX15" s="83"/>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40</v>
      </c>
      <c r="NU18" s="86"/>
      <c r="NV18" s="86"/>
      <c r="NW18" s="89" t="s">
        <v>41</v>
      </c>
      <c r="NX18" s="90"/>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1" t="s">
        <v>188</v>
      </c>
      <c r="NK22" s="143"/>
      <c r="NL22" s="143"/>
      <c r="NM22" s="143"/>
      <c r="NN22" s="143"/>
      <c r="NO22" s="143"/>
      <c r="NP22" s="143"/>
      <c r="NQ22" s="143"/>
      <c r="NR22" s="143"/>
      <c r="NS22" s="143"/>
      <c r="NT22" s="143"/>
      <c r="NU22" s="143"/>
      <c r="NV22" s="143"/>
      <c r="NW22" s="143"/>
      <c r="NX22" s="14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2"/>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2"/>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2"/>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2"/>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2"/>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2"/>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2"/>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2"/>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2"/>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42"/>
      <c r="NK32" s="144"/>
      <c r="NL32" s="144"/>
      <c r="NM32" s="144"/>
      <c r="NN32" s="144"/>
      <c r="NO32" s="144"/>
      <c r="NP32" s="144"/>
      <c r="NQ32" s="144"/>
      <c r="NR32" s="144"/>
      <c r="NS32" s="144"/>
      <c r="NT32" s="144"/>
      <c r="NU32" s="144"/>
      <c r="NV32" s="144"/>
      <c r="NW32" s="144"/>
      <c r="NX32" s="145"/>
      <c r="OC32" s="16" t="s">
        <v>57</v>
      </c>
    </row>
    <row r="33" spans="1:393" ht="13.5" customHeight="1" x14ac:dyDescent="0.2">
      <c r="A33" s="2"/>
      <c r="B33" s="14"/>
      <c r="D33" s="2"/>
      <c r="E33" s="2"/>
      <c r="F33" s="2"/>
      <c r="G33" s="65" t="s">
        <v>58</v>
      </c>
      <c r="H33" s="65"/>
      <c r="I33" s="65"/>
      <c r="J33" s="65"/>
      <c r="K33" s="65"/>
      <c r="L33" s="65"/>
      <c r="M33" s="65"/>
      <c r="N33" s="65"/>
      <c r="O33" s="65"/>
      <c r="P33" s="69">
        <f>データ!AI7</f>
        <v>94.6</v>
      </c>
      <c r="Q33" s="70"/>
      <c r="R33" s="70"/>
      <c r="S33" s="70"/>
      <c r="T33" s="70"/>
      <c r="U33" s="70"/>
      <c r="V33" s="70"/>
      <c r="W33" s="70"/>
      <c r="X33" s="70"/>
      <c r="Y33" s="70"/>
      <c r="Z33" s="70"/>
      <c r="AA33" s="70"/>
      <c r="AB33" s="70"/>
      <c r="AC33" s="70"/>
      <c r="AD33" s="71"/>
      <c r="AE33" s="69">
        <f>データ!AJ7</f>
        <v>95.2</v>
      </c>
      <c r="AF33" s="70"/>
      <c r="AG33" s="70"/>
      <c r="AH33" s="70"/>
      <c r="AI33" s="70"/>
      <c r="AJ33" s="70"/>
      <c r="AK33" s="70"/>
      <c r="AL33" s="70"/>
      <c r="AM33" s="70"/>
      <c r="AN33" s="70"/>
      <c r="AO33" s="70"/>
      <c r="AP33" s="70"/>
      <c r="AQ33" s="70"/>
      <c r="AR33" s="70"/>
      <c r="AS33" s="71"/>
      <c r="AT33" s="69">
        <f>データ!AK7</f>
        <v>102.1</v>
      </c>
      <c r="AU33" s="70"/>
      <c r="AV33" s="70"/>
      <c r="AW33" s="70"/>
      <c r="AX33" s="70"/>
      <c r="AY33" s="70"/>
      <c r="AZ33" s="70"/>
      <c r="BA33" s="70"/>
      <c r="BB33" s="70"/>
      <c r="BC33" s="70"/>
      <c r="BD33" s="70"/>
      <c r="BE33" s="70"/>
      <c r="BF33" s="70"/>
      <c r="BG33" s="70"/>
      <c r="BH33" s="71"/>
      <c r="BI33" s="69">
        <f>データ!AL7</f>
        <v>96.6</v>
      </c>
      <c r="BJ33" s="70"/>
      <c r="BK33" s="70"/>
      <c r="BL33" s="70"/>
      <c r="BM33" s="70"/>
      <c r="BN33" s="70"/>
      <c r="BO33" s="70"/>
      <c r="BP33" s="70"/>
      <c r="BQ33" s="70"/>
      <c r="BR33" s="70"/>
      <c r="BS33" s="70"/>
      <c r="BT33" s="70"/>
      <c r="BU33" s="70"/>
      <c r="BV33" s="70"/>
      <c r="BW33" s="71"/>
      <c r="BX33" s="69">
        <f>データ!AM7</f>
        <v>86.2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89.3</v>
      </c>
      <c r="DE33" s="70"/>
      <c r="DF33" s="70"/>
      <c r="DG33" s="70"/>
      <c r="DH33" s="70"/>
      <c r="DI33" s="70"/>
      <c r="DJ33" s="70"/>
      <c r="DK33" s="70"/>
      <c r="DL33" s="70"/>
      <c r="DM33" s="70"/>
      <c r="DN33" s="70"/>
      <c r="DO33" s="70"/>
      <c r="DP33" s="70"/>
      <c r="DQ33" s="70"/>
      <c r="DR33" s="71"/>
      <c r="DS33" s="69">
        <f>データ!AU7</f>
        <v>86.4</v>
      </c>
      <c r="DT33" s="70"/>
      <c r="DU33" s="70"/>
      <c r="DV33" s="70"/>
      <c r="DW33" s="70"/>
      <c r="DX33" s="70"/>
      <c r="DY33" s="70"/>
      <c r="DZ33" s="70"/>
      <c r="EA33" s="70"/>
      <c r="EB33" s="70"/>
      <c r="EC33" s="70"/>
      <c r="ED33" s="70"/>
      <c r="EE33" s="70"/>
      <c r="EF33" s="70"/>
      <c r="EG33" s="71"/>
      <c r="EH33" s="69">
        <f>データ!AV7</f>
        <v>80.8</v>
      </c>
      <c r="EI33" s="70"/>
      <c r="EJ33" s="70"/>
      <c r="EK33" s="70"/>
      <c r="EL33" s="70"/>
      <c r="EM33" s="70"/>
      <c r="EN33" s="70"/>
      <c r="EO33" s="70"/>
      <c r="EP33" s="70"/>
      <c r="EQ33" s="70"/>
      <c r="ER33" s="70"/>
      <c r="ES33" s="70"/>
      <c r="ET33" s="70"/>
      <c r="EU33" s="70"/>
      <c r="EV33" s="71"/>
      <c r="EW33" s="69">
        <f>データ!AW7</f>
        <v>79.400000000000006</v>
      </c>
      <c r="EX33" s="70"/>
      <c r="EY33" s="70"/>
      <c r="EZ33" s="70"/>
      <c r="FA33" s="70"/>
      <c r="FB33" s="70"/>
      <c r="FC33" s="70"/>
      <c r="FD33" s="70"/>
      <c r="FE33" s="70"/>
      <c r="FF33" s="70"/>
      <c r="FG33" s="70"/>
      <c r="FH33" s="70"/>
      <c r="FI33" s="70"/>
      <c r="FJ33" s="70"/>
      <c r="FK33" s="71"/>
      <c r="FL33" s="69">
        <f>データ!AX7</f>
        <v>78.900000000000006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82.4</v>
      </c>
      <c r="GS33" s="70"/>
      <c r="GT33" s="70"/>
      <c r="GU33" s="70"/>
      <c r="GV33" s="70"/>
      <c r="GW33" s="70"/>
      <c r="GX33" s="70"/>
      <c r="GY33" s="70"/>
      <c r="GZ33" s="70"/>
      <c r="HA33" s="70"/>
      <c r="HB33" s="70"/>
      <c r="HC33" s="70"/>
      <c r="HD33" s="70"/>
      <c r="HE33" s="70"/>
      <c r="HF33" s="71"/>
      <c r="HG33" s="69">
        <f>データ!BF7</f>
        <v>80.400000000000006</v>
      </c>
      <c r="HH33" s="70"/>
      <c r="HI33" s="70"/>
      <c r="HJ33" s="70"/>
      <c r="HK33" s="70"/>
      <c r="HL33" s="70"/>
      <c r="HM33" s="70"/>
      <c r="HN33" s="70"/>
      <c r="HO33" s="70"/>
      <c r="HP33" s="70"/>
      <c r="HQ33" s="70"/>
      <c r="HR33" s="70"/>
      <c r="HS33" s="70"/>
      <c r="HT33" s="70"/>
      <c r="HU33" s="71"/>
      <c r="HV33" s="69">
        <f>データ!BG7</f>
        <v>75.5</v>
      </c>
      <c r="HW33" s="70"/>
      <c r="HX33" s="70"/>
      <c r="HY33" s="70"/>
      <c r="HZ33" s="70"/>
      <c r="IA33" s="70"/>
      <c r="IB33" s="70"/>
      <c r="IC33" s="70"/>
      <c r="ID33" s="70"/>
      <c r="IE33" s="70"/>
      <c r="IF33" s="70"/>
      <c r="IG33" s="70"/>
      <c r="IH33" s="70"/>
      <c r="II33" s="70"/>
      <c r="IJ33" s="71"/>
      <c r="IK33" s="69">
        <f>データ!BH7</f>
        <v>74.099999999999994</v>
      </c>
      <c r="IL33" s="70"/>
      <c r="IM33" s="70"/>
      <c r="IN33" s="70"/>
      <c r="IO33" s="70"/>
      <c r="IP33" s="70"/>
      <c r="IQ33" s="70"/>
      <c r="IR33" s="70"/>
      <c r="IS33" s="70"/>
      <c r="IT33" s="70"/>
      <c r="IU33" s="70"/>
      <c r="IV33" s="70"/>
      <c r="IW33" s="70"/>
      <c r="IX33" s="70"/>
      <c r="IY33" s="71"/>
      <c r="IZ33" s="69">
        <f>データ!BI7</f>
        <v>73.900000000000006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52.6</v>
      </c>
      <c r="KG33" s="70"/>
      <c r="KH33" s="70"/>
      <c r="KI33" s="70"/>
      <c r="KJ33" s="70"/>
      <c r="KK33" s="70"/>
      <c r="KL33" s="70"/>
      <c r="KM33" s="70"/>
      <c r="KN33" s="70"/>
      <c r="KO33" s="70"/>
      <c r="KP33" s="70"/>
      <c r="KQ33" s="70"/>
      <c r="KR33" s="70"/>
      <c r="KS33" s="70"/>
      <c r="KT33" s="71"/>
      <c r="KU33" s="69">
        <f>データ!BQ7</f>
        <v>74.8</v>
      </c>
      <c r="KV33" s="70"/>
      <c r="KW33" s="70"/>
      <c r="KX33" s="70"/>
      <c r="KY33" s="70"/>
      <c r="KZ33" s="70"/>
      <c r="LA33" s="70"/>
      <c r="LB33" s="70"/>
      <c r="LC33" s="70"/>
      <c r="LD33" s="70"/>
      <c r="LE33" s="70"/>
      <c r="LF33" s="70"/>
      <c r="LG33" s="70"/>
      <c r="LH33" s="70"/>
      <c r="LI33" s="71"/>
      <c r="LJ33" s="69">
        <f>データ!BR7</f>
        <v>71.2</v>
      </c>
      <c r="LK33" s="70"/>
      <c r="LL33" s="70"/>
      <c r="LM33" s="70"/>
      <c r="LN33" s="70"/>
      <c r="LO33" s="70"/>
      <c r="LP33" s="70"/>
      <c r="LQ33" s="70"/>
      <c r="LR33" s="70"/>
      <c r="LS33" s="70"/>
      <c r="LT33" s="70"/>
      <c r="LU33" s="70"/>
      <c r="LV33" s="70"/>
      <c r="LW33" s="70"/>
      <c r="LX33" s="71"/>
      <c r="LY33" s="69">
        <f>データ!BS7</f>
        <v>68.900000000000006</v>
      </c>
      <c r="LZ33" s="70"/>
      <c r="MA33" s="70"/>
      <c r="MB33" s="70"/>
      <c r="MC33" s="70"/>
      <c r="MD33" s="70"/>
      <c r="ME33" s="70"/>
      <c r="MF33" s="70"/>
      <c r="MG33" s="70"/>
      <c r="MH33" s="70"/>
      <c r="MI33" s="70"/>
      <c r="MJ33" s="70"/>
      <c r="MK33" s="70"/>
      <c r="ML33" s="70"/>
      <c r="MM33" s="71"/>
      <c r="MN33" s="69">
        <f>データ!BT7</f>
        <v>71.599999999999994</v>
      </c>
      <c r="MO33" s="70"/>
      <c r="MP33" s="70"/>
      <c r="MQ33" s="70"/>
      <c r="MR33" s="70"/>
      <c r="MS33" s="70"/>
      <c r="MT33" s="70"/>
      <c r="MU33" s="70"/>
      <c r="MV33" s="70"/>
      <c r="MW33" s="70"/>
      <c r="MX33" s="70"/>
      <c r="MY33" s="70"/>
      <c r="MZ33" s="70"/>
      <c r="NA33" s="70"/>
      <c r="NB33" s="71"/>
      <c r="ND33" s="2"/>
      <c r="NE33" s="2"/>
      <c r="NF33" s="2"/>
      <c r="NG33" s="2"/>
      <c r="NH33" s="15"/>
      <c r="NI33" s="2"/>
      <c r="NJ33" s="142"/>
      <c r="NK33" s="144"/>
      <c r="NL33" s="144"/>
      <c r="NM33" s="144"/>
      <c r="NN33" s="144"/>
      <c r="NO33" s="144"/>
      <c r="NP33" s="144"/>
      <c r="NQ33" s="144"/>
      <c r="NR33" s="144"/>
      <c r="NS33" s="144"/>
      <c r="NT33" s="144"/>
      <c r="NU33" s="144"/>
      <c r="NV33" s="144"/>
      <c r="NW33" s="144"/>
      <c r="NX33" s="145"/>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2" t="s">
        <v>190</v>
      </c>
      <c r="NK39" s="144"/>
      <c r="NL39" s="144"/>
      <c r="NM39" s="144"/>
      <c r="NN39" s="144"/>
      <c r="NO39" s="144"/>
      <c r="NP39" s="144"/>
      <c r="NQ39" s="144"/>
      <c r="NR39" s="144"/>
      <c r="NS39" s="144"/>
      <c r="NT39" s="144"/>
      <c r="NU39" s="144"/>
      <c r="NV39" s="144"/>
      <c r="NW39" s="144"/>
      <c r="NX39" s="145"/>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2"/>
      <c r="NK40" s="144"/>
      <c r="NL40" s="144"/>
      <c r="NM40" s="144"/>
      <c r="NN40" s="144"/>
      <c r="NO40" s="144"/>
      <c r="NP40" s="144"/>
      <c r="NQ40" s="144"/>
      <c r="NR40" s="144"/>
      <c r="NS40" s="144"/>
      <c r="NT40" s="144"/>
      <c r="NU40" s="144"/>
      <c r="NV40" s="144"/>
      <c r="NW40" s="144"/>
      <c r="NX40" s="145"/>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2"/>
      <c r="NK41" s="144"/>
      <c r="NL41" s="144"/>
      <c r="NM41" s="144"/>
      <c r="NN41" s="144"/>
      <c r="NO41" s="144"/>
      <c r="NP41" s="144"/>
      <c r="NQ41" s="144"/>
      <c r="NR41" s="144"/>
      <c r="NS41" s="144"/>
      <c r="NT41" s="144"/>
      <c r="NU41" s="144"/>
      <c r="NV41" s="144"/>
      <c r="NW41" s="144"/>
      <c r="NX41" s="145"/>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2"/>
      <c r="NK42" s="144"/>
      <c r="NL42" s="144"/>
      <c r="NM42" s="144"/>
      <c r="NN42" s="144"/>
      <c r="NO42" s="144"/>
      <c r="NP42" s="144"/>
      <c r="NQ42" s="144"/>
      <c r="NR42" s="144"/>
      <c r="NS42" s="144"/>
      <c r="NT42" s="144"/>
      <c r="NU42" s="144"/>
      <c r="NV42" s="144"/>
      <c r="NW42" s="144"/>
      <c r="NX42" s="145"/>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2"/>
      <c r="NK43" s="144"/>
      <c r="NL43" s="144"/>
      <c r="NM43" s="144"/>
      <c r="NN43" s="144"/>
      <c r="NO43" s="144"/>
      <c r="NP43" s="144"/>
      <c r="NQ43" s="144"/>
      <c r="NR43" s="144"/>
      <c r="NS43" s="144"/>
      <c r="NT43" s="144"/>
      <c r="NU43" s="144"/>
      <c r="NV43" s="144"/>
      <c r="NW43" s="144"/>
      <c r="NX43" s="145"/>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2"/>
      <c r="NK44" s="144"/>
      <c r="NL44" s="144"/>
      <c r="NM44" s="144"/>
      <c r="NN44" s="144"/>
      <c r="NO44" s="144"/>
      <c r="NP44" s="144"/>
      <c r="NQ44" s="144"/>
      <c r="NR44" s="144"/>
      <c r="NS44" s="144"/>
      <c r="NT44" s="144"/>
      <c r="NU44" s="144"/>
      <c r="NV44" s="144"/>
      <c r="NW44" s="144"/>
      <c r="NX44" s="145"/>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2"/>
      <c r="NK45" s="144"/>
      <c r="NL45" s="144"/>
      <c r="NM45" s="144"/>
      <c r="NN45" s="144"/>
      <c r="NO45" s="144"/>
      <c r="NP45" s="144"/>
      <c r="NQ45" s="144"/>
      <c r="NR45" s="144"/>
      <c r="NS45" s="144"/>
      <c r="NT45" s="144"/>
      <c r="NU45" s="144"/>
      <c r="NV45" s="144"/>
      <c r="NW45" s="144"/>
      <c r="NX45" s="145"/>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2"/>
      <c r="NK46" s="144"/>
      <c r="NL46" s="144"/>
      <c r="NM46" s="144"/>
      <c r="NN46" s="144"/>
      <c r="NO46" s="144"/>
      <c r="NP46" s="144"/>
      <c r="NQ46" s="144"/>
      <c r="NR46" s="144"/>
      <c r="NS46" s="144"/>
      <c r="NT46" s="144"/>
      <c r="NU46" s="144"/>
      <c r="NV46" s="144"/>
      <c r="NW46" s="144"/>
      <c r="NX46" s="145"/>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2"/>
      <c r="NK47" s="144"/>
      <c r="NL47" s="144"/>
      <c r="NM47" s="144"/>
      <c r="NN47" s="144"/>
      <c r="NO47" s="144"/>
      <c r="NP47" s="144"/>
      <c r="NQ47" s="144"/>
      <c r="NR47" s="144"/>
      <c r="NS47" s="144"/>
      <c r="NT47" s="144"/>
      <c r="NU47" s="144"/>
      <c r="NV47" s="144"/>
      <c r="NW47" s="144"/>
      <c r="NX47" s="145"/>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2"/>
      <c r="NK48" s="144"/>
      <c r="NL48" s="144"/>
      <c r="NM48" s="144"/>
      <c r="NN48" s="144"/>
      <c r="NO48" s="144"/>
      <c r="NP48" s="144"/>
      <c r="NQ48" s="144"/>
      <c r="NR48" s="144"/>
      <c r="NS48" s="144"/>
      <c r="NT48" s="144"/>
      <c r="NU48" s="144"/>
      <c r="NV48" s="144"/>
      <c r="NW48" s="144"/>
      <c r="NX48" s="145"/>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2"/>
      <c r="NK49" s="144"/>
      <c r="NL49" s="144"/>
      <c r="NM49" s="144"/>
      <c r="NN49" s="144"/>
      <c r="NO49" s="144"/>
      <c r="NP49" s="144"/>
      <c r="NQ49" s="144"/>
      <c r="NR49" s="144"/>
      <c r="NS49" s="144"/>
      <c r="NT49" s="144"/>
      <c r="NU49" s="144"/>
      <c r="NV49" s="144"/>
      <c r="NW49" s="144"/>
      <c r="NX49" s="145"/>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2"/>
      <c r="NK50" s="144"/>
      <c r="NL50" s="144"/>
      <c r="NM50" s="144"/>
      <c r="NN50" s="144"/>
      <c r="NO50" s="144"/>
      <c r="NP50" s="144"/>
      <c r="NQ50" s="144"/>
      <c r="NR50" s="144"/>
      <c r="NS50" s="144"/>
      <c r="NT50" s="144"/>
      <c r="NU50" s="144"/>
      <c r="NV50" s="144"/>
      <c r="NW50" s="144"/>
      <c r="NX50" s="145"/>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42" t="s">
        <v>189</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37529</v>
      </c>
      <c r="Q55" s="67"/>
      <c r="R55" s="67"/>
      <c r="S55" s="67"/>
      <c r="T55" s="67"/>
      <c r="U55" s="67"/>
      <c r="V55" s="67"/>
      <c r="W55" s="67"/>
      <c r="X55" s="67"/>
      <c r="Y55" s="67"/>
      <c r="Z55" s="67"/>
      <c r="AA55" s="67"/>
      <c r="AB55" s="67"/>
      <c r="AC55" s="67"/>
      <c r="AD55" s="68"/>
      <c r="AE55" s="66">
        <f>データ!CB7</f>
        <v>41442</v>
      </c>
      <c r="AF55" s="67"/>
      <c r="AG55" s="67"/>
      <c r="AH55" s="67"/>
      <c r="AI55" s="67"/>
      <c r="AJ55" s="67"/>
      <c r="AK55" s="67"/>
      <c r="AL55" s="67"/>
      <c r="AM55" s="67"/>
      <c r="AN55" s="67"/>
      <c r="AO55" s="67"/>
      <c r="AP55" s="67"/>
      <c r="AQ55" s="67"/>
      <c r="AR55" s="67"/>
      <c r="AS55" s="68"/>
      <c r="AT55" s="66">
        <f>データ!CC7</f>
        <v>44316</v>
      </c>
      <c r="AU55" s="67"/>
      <c r="AV55" s="67"/>
      <c r="AW55" s="67"/>
      <c r="AX55" s="67"/>
      <c r="AY55" s="67"/>
      <c r="AZ55" s="67"/>
      <c r="BA55" s="67"/>
      <c r="BB55" s="67"/>
      <c r="BC55" s="67"/>
      <c r="BD55" s="67"/>
      <c r="BE55" s="67"/>
      <c r="BF55" s="67"/>
      <c r="BG55" s="67"/>
      <c r="BH55" s="68"/>
      <c r="BI55" s="66">
        <f>データ!CD7</f>
        <v>46116</v>
      </c>
      <c r="BJ55" s="67"/>
      <c r="BK55" s="67"/>
      <c r="BL55" s="67"/>
      <c r="BM55" s="67"/>
      <c r="BN55" s="67"/>
      <c r="BO55" s="67"/>
      <c r="BP55" s="67"/>
      <c r="BQ55" s="67"/>
      <c r="BR55" s="67"/>
      <c r="BS55" s="67"/>
      <c r="BT55" s="67"/>
      <c r="BU55" s="67"/>
      <c r="BV55" s="67"/>
      <c r="BW55" s="68"/>
      <c r="BX55" s="66">
        <f>データ!CE7</f>
        <v>45031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9214</v>
      </c>
      <c r="DE55" s="67"/>
      <c r="DF55" s="67"/>
      <c r="DG55" s="67"/>
      <c r="DH55" s="67"/>
      <c r="DI55" s="67"/>
      <c r="DJ55" s="67"/>
      <c r="DK55" s="67"/>
      <c r="DL55" s="67"/>
      <c r="DM55" s="67"/>
      <c r="DN55" s="67"/>
      <c r="DO55" s="67"/>
      <c r="DP55" s="67"/>
      <c r="DQ55" s="67"/>
      <c r="DR55" s="68"/>
      <c r="DS55" s="66">
        <f>データ!CM7</f>
        <v>8971</v>
      </c>
      <c r="DT55" s="67"/>
      <c r="DU55" s="67"/>
      <c r="DV55" s="67"/>
      <c r="DW55" s="67"/>
      <c r="DX55" s="67"/>
      <c r="DY55" s="67"/>
      <c r="DZ55" s="67"/>
      <c r="EA55" s="67"/>
      <c r="EB55" s="67"/>
      <c r="EC55" s="67"/>
      <c r="ED55" s="67"/>
      <c r="EE55" s="67"/>
      <c r="EF55" s="67"/>
      <c r="EG55" s="68"/>
      <c r="EH55" s="66">
        <f>データ!CN7</f>
        <v>10558</v>
      </c>
      <c r="EI55" s="67"/>
      <c r="EJ55" s="67"/>
      <c r="EK55" s="67"/>
      <c r="EL55" s="67"/>
      <c r="EM55" s="67"/>
      <c r="EN55" s="67"/>
      <c r="EO55" s="67"/>
      <c r="EP55" s="67"/>
      <c r="EQ55" s="67"/>
      <c r="ER55" s="67"/>
      <c r="ES55" s="67"/>
      <c r="ET55" s="67"/>
      <c r="EU55" s="67"/>
      <c r="EV55" s="68"/>
      <c r="EW55" s="66">
        <f>データ!CO7</f>
        <v>11483</v>
      </c>
      <c r="EX55" s="67"/>
      <c r="EY55" s="67"/>
      <c r="EZ55" s="67"/>
      <c r="FA55" s="67"/>
      <c r="FB55" s="67"/>
      <c r="FC55" s="67"/>
      <c r="FD55" s="67"/>
      <c r="FE55" s="67"/>
      <c r="FF55" s="67"/>
      <c r="FG55" s="67"/>
      <c r="FH55" s="67"/>
      <c r="FI55" s="67"/>
      <c r="FJ55" s="67"/>
      <c r="FK55" s="68"/>
      <c r="FL55" s="66">
        <f>データ!CP7</f>
        <v>11769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54.8</v>
      </c>
      <c r="GS55" s="70"/>
      <c r="GT55" s="70"/>
      <c r="GU55" s="70"/>
      <c r="GV55" s="70"/>
      <c r="GW55" s="70"/>
      <c r="GX55" s="70"/>
      <c r="GY55" s="70"/>
      <c r="GZ55" s="70"/>
      <c r="HA55" s="70"/>
      <c r="HB55" s="70"/>
      <c r="HC55" s="70"/>
      <c r="HD55" s="70"/>
      <c r="HE55" s="70"/>
      <c r="HF55" s="71"/>
      <c r="HG55" s="69">
        <f>データ!CX7</f>
        <v>64.5</v>
      </c>
      <c r="HH55" s="70"/>
      <c r="HI55" s="70"/>
      <c r="HJ55" s="70"/>
      <c r="HK55" s="70"/>
      <c r="HL55" s="70"/>
      <c r="HM55" s="70"/>
      <c r="HN55" s="70"/>
      <c r="HO55" s="70"/>
      <c r="HP55" s="70"/>
      <c r="HQ55" s="70"/>
      <c r="HR55" s="70"/>
      <c r="HS55" s="70"/>
      <c r="HT55" s="70"/>
      <c r="HU55" s="71"/>
      <c r="HV55" s="69">
        <f>データ!CY7</f>
        <v>61.1</v>
      </c>
      <c r="HW55" s="70"/>
      <c r="HX55" s="70"/>
      <c r="HY55" s="70"/>
      <c r="HZ55" s="70"/>
      <c r="IA55" s="70"/>
      <c r="IB55" s="70"/>
      <c r="IC55" s="70"/>
      <c r="ID55" s="70"/>
      <c r="IE55" s="70"/>
      <c r="IF55" s="70"/>
      <c r="IG55" s="70"/>
      <c r="IH55" s="70"/>
      <c r="II55" s="70"/>
      <c r="IJ55" s="71"/>
      <c r="IK55" s="69">
        <f>データ!CZ7</f>
        <v>60.1</v>
      </c>
      <c r="IL55" s="70"/>
      <c r="IM55" s="70"/>
      <c r="IN55" s="70"/>
      <c r="IO55" s="70"/>
      <c r="IP55" s="70"/>
      <c r="IQ55" s="70"/>
      <c r="IR55" s="70"/>
      <c r="IS55" s="70"/>
      <c r="IT55" s="70"/>
      <c r="IU55" s="70"/>
      <c r="IV55" s="70"/>
      <c r="IW55" s="70"/>
      <c r="IX55" s="70"/>
      <c r="IY55" s="71"/>
      <c r="IZ55" s="69">
        <f>データ!DA7</f>
        <v>61.3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16.600000000000001</v>
      </c>
      <c r="KG55" s="70"/>
      <c r="KH55" s="70"/>
      <c r="KI55" s="70"/>
      <c r="KJ55" s="70"/>
      <c r="KK55" s="70"/>
      <c r="KL55" s="70"/>
      <c r="KM55" s="70"/>
      <c r="KN55" s="70"/>
      <c r="KO55" s="70"/>
      <c r="KP55" s="70"/>
      <c r="KQ55" s="70"/>
      <c r="KR55" s="70"/>
      <c r="KS55" s="70"/>
      <c r="KT55" s="71"/>
      <c r="KU55" s="69">
        <f>データ!DI7</f>
        <v>16.8</v>
      </c>
      <c r="KV55" s="70"/>
      <c r="KW55" s="70"/>
      <c r="KX55" s="70"/>
      <c r="KY55" s="70"/>
      <c r="KZ55" s="70"/>
      <c r="LA55" s="70"/>
      <c r="LB55" s="70"/>
      <c r="LC55" s="70"/>
      <c r="LD55" s="70"/>
      <c r="LE55" s="70"/>
      <c r="LF55" s="70"/>
      <c r="LG55" s="70"/>
      <c r="LH55" s="70"/>
      <c r="LI55" s="71"/>
      <c r="LJ55" s="69">
        <f>データ!DJ7</f>
        <v>19.100000000000001</v>
      </c>
      <c r="LK55" s="70"/>
      <c r="LL55" s="70"/>
      <c r="LM55" s="70"/>
      <c r="LN55" s="70"/>
      <c r="LO55" s="70"/>
      <c r="LP55" s="70"/>
      <c r="LQ55" s="70"/>
      <c r="LR55" s="70"/>
      <c r="LS55" s="70"/>
      <c r="LT55" s="70"/>
      <c r="LU55" s="70"/>
      <c r="LV55" s="70"/>
      <c r="LW55" s="70"/>
      <c r="LX55" s="71"/>
      <c r="LY55" s="69">
        <f>データ!DK7</f>
        <v>20.100000000000001</v>
      </c>
      <c r="LZ55" s="70"/>
      <c r="MA55" s="70"/>
      <c r="MB55" s="70"/>
      <c r="MC55" s="70"/>
      <c r="MD55" s="70"/>
      <c r="ME55" s="70"/>
      <c r="MF55" s="70"/>
      <c r="MG55" s="70"/>
      <c r="MH55" s="70"/>
      <c r="MI55" s="70"/>
      <c r="MJ55" s="70"/>
      <c r="MK55" s="70"/>
      <c r="ML55" s="70"/>
      <c r="MM55" s="71"/>
      <c r="MN55" s="69">
        <f>データ!DL7</f>
        <v>20.8</v>
      </c>
      <c r="MO55" s="70"/>
      <c r="MP55" s="70"/>
      <c r="MQ55" s="70"/>
      <c r="MR55" s="70"/>
      <c r="MS55" s="70"/>
      <c r="MT55" s="70"/>
      <c r="MU55" s="70"/>
      <c r="MV55" s="70"/>
      <c r="MW55" s="70"/>
      <c r="MX55" s="70"/>
      <c r="MY55" s="70"/>
      <c r="MZ55" s="70"/>
      <c r="NA55" s="70"/>
      <c r="NB55" s="71"/>
      <c r="NC55" s="2"/>
      <c r="ND55" s="2"/>
      <c r="NE55" s="2"/>
      <c r="NF55" s="2"/>
      <c r="NG55" s="2"/>
      <c r="NH55" s="15"/>
      <c r="NI55" s="2"/>
      <c r="NJ55" s="142"/>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142"/>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2"/>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2"/>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2"/>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2"/>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2"/>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2"/>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2"/>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2"/>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2"/>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2"/>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0" t="s">
        <v>191</v>
      </c>
      <c r="NK70" s="152"/>
      <c r="NL70" s="152"/>
      <c r="NM70" s="152"/>
      <c r="NN70" s="152"/>
      <c r="NO70" s="152"/>
      <c r="NP70" s="152"/>
      <c r="NQ70" s="152"/>
      <c r="NR70" s="152"/>
      <c r="NS70" s="152"/>
      <c r="NT70" s="152"/>
      <c r="NU70" s="152"/>
      <c r="NV70" s="152"/>
      <c r="NW70" s="152"/>
      <c r="NX70" s="149"/>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0"/>
      <c r="NK71" s="152"/>
      <c r="NL71" s="152"/>
      <c r="NM71" s="152"/>
      <c r="NN71" s="152"/>
      <c r="NO71" s="152"/>
      <c r="NP71" s="152"/>
      <c r="NQ71" s="152"/>
      <c r="NR71" s="152"/>
      <c r="NS71" s="152"/>
      <c r="NT71" s="152"/>
      <c r="NU71" s="152"/>
      <c r="NV71" s="152"/>
      <c r="NW71" s="152"/>
      <c r="NX71" s="149"/>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0"/>
      <c r="NK72" s="152"/>
      <c r="NL72" s="152"/>
      <c r="NM72" s="152"/>
      <c r="NN72" s="152"/>
      <c r="NO72" s="152"/>
      <c r="NP72" s="152"/>
      <c r="NQ72" s="152"/>
      <c r="NR72" s="152"/>
      <c r="NS72" s="152"/>
      <c r="NT72" s="152"/>
      <c r="NU72" s="152"/>
      <c r="NV72" s="152"/>
      <c r="NW72" s="152"/>
      <c r="NX72" s="149"/>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0"/>
      <c r="NK73" s="152"/>
      <c r="NL73" s="152"/>
      <c r="NM73" s="152"/>
      <c r="NN73" s="152"/>
      <c r="NO73" s="152"/>
      <c r="NP73" s="152"/>
      <c r="NQ73" s="152"/>
      <c r="NR73" s="152"/>
      <c r="NS73" s="152"/>
      <c r="NT73" s="152"/>
      <c r="NU73" s="152"/>
      <c r="NV73" s="152"/>
      <c r="NW73" s="152"/>
      <c r="NX73" s="149"/>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0"/>
      <c r="NK74" s="152"/>
      <c r="NL74" s="152"/>
      <c r="NM74" s="152"/>
      <c r="NN74" s="152"/>
      <c r="NO74" s="152"/>
      <c r="NP74" s="152"/>
      <c r="NQ74" s="152"/>
      <c r="NR74" s="152"/>
      <c r="NS74" s="152"/>
      <c r="NT74" s="152"/>
      <c r="NU74" s="152"/>
      <c r="NV74" s="152"/>
      <c r="NW74" s="152"/>
      <c r="NX74" s="149"/>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0"/>
      <c r="NK75" s="152"/>
      <c r="NL75" s="152"/>
      <c r="NM75" s="152"/>
      <c r="NN75" s="152"/>
      <c r="NO75" s="152"/>
      <c r="NP75" s="152"/>
      <c r="NQ75" s="152"/>
      <c r="NR75" s="152"/>
      <c r="NS75" s="152"/>
      <c r="NT75" s="152"/>
      <c r="NU75" s="152"/>
      <c r="NV75" s="152"/>
      <c r="NW75" s="152"/>
      <c r="NX75" s="149"/>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0"/>
      <c r="NK76" s="152"/>
      <c r="NL76" s="152"/>
      <c r="NM76" s="152"/>
      <c r="NN76" s="152"/>
      <c r="NO76" s="152"/>
      <c r="NP76" s="152"/>
      <c r="NQ76" s="152"/>
      <c r="NR76" s="152"/>
      <c r="NS76" s="152"/>
      <c r="NT76" s="152"/>
      <c r="NU76" s="152"/>
      <c r="NV76" s="152"/>
      <c r="NW76" s="152"/>
      <c r="NX76" s="149"/>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0"/>
      <c r="NK77" s="152"/>
      <c r="NL77" s="152"/>
      <c r="NM77" s="152"/>
      <c r="NN77" s="152"/>
      <c r="NO77" s="152"/>
      <c r="NP77" s="152"/>
      <c r="NQ77" s="152"/>
      <c r="NR77" s="152"/>
      <c r="NS77" s="152"/>
      <c r="NT77" s="152"/>
      <c r="NU77" s="152"/>
      <c r="NV77" s="152"/>
      <c r="NW77" s="152"/>
      <c r="NX77" s="149"/>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50"/>
      <c r="NK78" s="152"/>
      <c r="NL78" s="152"/>
      <c r="NM78" s="152"/>
      <c r="NN78" s="152"/>
      <c r="NO78" s="152"/>
      <c r="NP78" s="152"/>
      <c r="NQ78" s="152"/>
      <c r="NR78" s="152"/>
      <c r="NS78" s="152"/>
      <c r="NT78" s="152"/>
      <c r="NU78" s="152"/>
      <c r="NV78" s="152"/>
      <c r="NW78" s="152"/>
      <c r="NX78" s="149"/>
    </row>
    <row r="79" spans="1:388" ht="13.5" customHeight="1" x14ac:dyDescent="0.2">
      <c r="A79" s="2"/>
      <c r="B79" s="14"/>
      <c r="C79" s="2"/>
      <c r="D79" s="2"/>
      <c r="E79" s="2"/>
      <c r="F79" s="2"/>
      <c r="G79" s="65" t="s">
        <v>58</v>
      </c>
      <c r="H79" s="65"/>
      <c r="I79" s="65"/>
      <c r="J79" s="65"/>
      <c r="K79" s="65"/>
      <c r="L79" s="65"/>
      <c r="M79" s="65"/>
      <c r="N79" s="65"/>
      <c r="O79" s="65"/>
      <c r="P79" s="69">
        <f>データ!DS7</f>
        <v>85.2</v>
      </c>
      <c r="Q79" s="70"/>
      <c r="R79" s="70"/>
      <c r="S79" s="70"/>
      <c r="T79" s="70"/>
      <c r="U79" s="70"/>
      <c r="V79" s="70"/>
      <c r="W79" s="70"/>
      <c r="X79" s="70"/>
      <c r="Y79" s="70"/>
      <c r="Z79" s="70"/>
      <c r="AA79" s="70"/>
      <c r="AB79" s="70"/>
      <c r="AC79" s="70"/>
      <c r="AD79" s="71"/>
      <c r="AE79" s="69">
        <f>データ!DT7</f>
        <v>95.3</v>
      </c>
      <c r="AF79" s="70"/>
      <c r="AG79" s="70"/>
      <c r="AH79" s="70"/>
      <c r="AI79" s="70"/>
      <c r="AJ79" s="70"/>
      <c r="AK79" s="70"/>
      <c r="AL79" s="70"/>
      <c r="AM79" s="70"/>
      <c r="AN79" s="70"/>
      <c r="AO79" s="70"/>
      <c r="AP79" s="70"/>
      <c r="AQ79" s="70"/>
      <c r="AR79" s="70"/>
      <c r="AS79" s="71"/>
      <c r="AT79" s="69">
        <f>データ!DU7</f>
        <v>77.099999999999994</v>
      </c>
      <c r="AU79" s="70"/>
      <c r="AV79" s="70"/>
      <c r="AW79" s="70"/>
      <c r="AX79" s="70"/>
      <c r="AY79" s="70"/>
      <c r="AZ79" s="70"/>
      <c r="BA79" s="70"/>
      <c r="BB79" s="70"/>
      <c r="BC79" s="70"/>
      <c r="BD79" s="70"/>
      <c r="BE79" s="70"/>
      <c r="BF79" s="70"/>
      <c r="BG79" s="70"/>
      <c r="BH79" s="71"/>
      <c r="BI79" s="69">
        <f>データ!DV7</f>
        <v>79.5</v>
      </c>
      <c r="BJ79" s="70"/>
      <c r="BK79" s="70"/>
      <c r="BL79" s="70"/>
      <c r="BM79" s="70"/>
      <c r="BN79" s="70"/>
      <c r="BO79" s="70"/>
      <c r="BP79" s="70"/>
      <c r="BQ79" s="70"/>
      <c r="BR79" s="70"/>
      <c r="BS79" s="70"/>
      <c r="BT79" s="70"/>
      <c r="BU79" s="70"/>
      <c r="BV79" s="70"/>
      <c r="BW79" s="71"/>
      <c r="BX79" s="69">
        <f>データ!DW7</f>
        <v>97.8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73.099999999999994</v>
      </c>
      <c r="DH79" s="70"/>
      <c r="DI79" s="70"/>
      <c r="DJ79" s="70"/>
      <c r="DK79" s="70"/>
      <c r="DL79" s="70"/>
      <c r="DM79" s="70"/>
      <c r="DN79" s="70"/>
      <c r="DO79" s="70"/>
      <c r="DP79" s="70"/>
      <c r="DQ79" s="70"/>
      <c r="DR79" s="70"/>
      <c r="DS79" s="70"/>
      <c r="DT79" s="70"/>
      <c r="DU79" s="71"/>
      <c r="DV79" s="69">
        <f>データ!EE7</f>
        <v>15.1</v>
      </c>
      <c r="DW79" s="70"/>
      <c r="DX79" s="70"/>
      <c r="DY79" s="70"/>
      <c r="DZ79" s="70"/>
      <c r="EA79" s="70"/>
      <c r="EB79" s="70"/>
      <c r="EC79" s="70"/>
      <c r="ED79" s="70"/>
      <c r="EE79" s="70"/>
      <c r="EF79" s="70"/>
      <c r="EG79" s="70"/>
      <c r="EH79" s="70"/>
      <c r="EI79" s="70"/>
      <c r="EJ79" s="71"/>
      <c r="EK79" s="69">
        <f>データ!EF7</f>
        <v>18.399999999999999</v>
      </c>
      <c r="EL79" s="70"/>
      <c r="EM79" s="70"/>
      <c r="EN79" s="70"/>
      <c r="EO79" s="70"/>
      <c r="EP79" s="70"/>
      <c r="EQ79" s="70"/>
      <c r="ER79" s="70"/>
      <c r="ES79" s="70"/>
      <c r="ET79" s="70"/>
      <c r="EU79" s="70"/>
      <c r="EV79" s="70"/>
      <c r="EW79" s="70"/>
      <c r="EX79" s="70"/>
      <c r="EY79" s="71"/>
      <c r="EZ79" s="69">
        <f>データ!EG7</f>
        <v>23.5</v>
      </c>
      <c r="FA79" s="70"/>
      <c r="FB79" s="70"/>
      <c r="FC79" s="70"/>
      <c r="FD79" s="70"/>
      <c r="FE79" s="70"/>
      <c r="FF79" s="70"/>
      <c r="FG79" s="70"/>
      <c r="FH79" s="70"/>
      <c r="FI79" s="70"/>
      <c r="FJ79" s="70"/>
      <c r="FK79" s="70"/>
      <c r="FL79" s="70"/>
      <c r="FM79" s="70"/>
      <c r="FN79" s="71"/>
      <c r="FO79" s="69">
        <f>データ!EH7</f>
        <v>28.2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69.3</v>
      </c>
      <c r="GU79" s="70"/>
      <c r="GV79" s="70"/>
      <c r="GW79" s="70"/>
      <c r="GX79" s="70"/>
      <c r="GY79" s="70"/>
      <c r="GZ79" s="70"/>
      <c r="HA79" s="70"/>
      <c r="HB79" s="70"/>
      <c r="HC79" s="70"/>
      <c r="HD79" s="70"/>
      <c r="HE79" s="70"/>
      <c r="HF79" s="70"/>
      <c r="HG79" s="70"/>
      <c r="HH79" s="71"/>
      <c r="HI79" s="69">
        <f>データ!EP7</f>
        <v>54.3</v>
      </c>
      <c r="HJ79" s="70"/>
      <c r="HK79" s="70"/>
      <c r="HL79" s="70"/>
      <c r="HM79" s="70"/>
      <c r="HN79" s="70"/>
      <c r="HO79" s="70"/>
      <c r="HP79" s="70"/>
      <c r="HQ79" s="70"/>
      <c r="HR79" s="70"/>
      <c r="HS79" s="70"/>
      <c r="HT79" s="70"/>
      <c r="HU79" s="70"/>
      <c r="HV79" s="70"/>
      <c r="HW79" s="71"/>
      <c r="HX79" s="69">
        <f>データ!EQ7</f>
        <v>60.4</v>
      </c>
      <c r="HY79" s="70"/>
      <c r="HZ79" s="70"/>
      <c r="IA79" s="70"/>
      <c r="IB79" s="70"/>
      <c r="IC79" s="70"/>
      <c r="ID79" s="70"/>
      <c r="IE79" s="70"/>
      <c r="IF79" s="70"/>
      <c r="IG79" s="70"/>
      <c r="IH79" s="70"/>
      <c r="II79" s="70"/>
      <c r="IJ79" s="70"/>
      <c r="IK79" s="70"/>
      <c r="IL79" s="71"/>
      <c r="IM79" s="69">
        <f>データ!ER7</f>
        <v>67.2</v>
      </c>
      <c r="IN79" s="70"/>
      <c r="IO79" s="70"/>
      <c r="IP79" s="70"/>
      <c r="IQ79" s="70"/>
      <c r="IR79" s="70"/>
      <c r="IS79" s="70"/>
      <c r="IT79" s="70"/>
      <c r="IU79" s="70"/>
      <c r="IV79" s="70"/>
      <c r="IW79" s="70"/>
      <c r="IX79" s="70"/>
      <c r="IY79" s="70"/>
      <c r="IZ79" s="70"/>
      <c r="JA79" s="71"/>
      <c r="JB79" s="69">
        <f>データ!ES7</f>
        <v>74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27563732</v>
      </c>
      <c r="KH79" s="67"/>
      <c r="KI79" s="67"/>
      <c r="KJ79" s="67"/>
      <c r="KK79" s="67"/>
      <c r="KL79" s="67"/>
      <c r="KM79" s="67"/>
      <c r="KN79" s="67"/>
      <c r="KO79" s="67"/>
      <c r="KP79" s="67"/>
      <c r="KQ79" s="67"/>
      <c r="KR79" s="67"/>
      <c r="KS79" s="67"/>
      <c r="KT79" s="67"/>
      <c r="KU79" s="68"/>
      <c r="KV79" s="66">
        <f>データ!FA7</f>
        <v>57783410</v>
      </c>
      <c r="KW79" s="67"/>
      <c r="KX79" s="67"/>
      <c r="KY79" s="67"/>
      <c r="KZ79" s="67"/>
      <c r="LA79" s="67"/>
      <c r="LB79" s="67"/>
      <c r="LC79" s="67"/>
      <c r="LD79" s="67"/>
      <c r="LE79" s="67"/>
      <c r="LF79" s="67"/>
      <c r="LG79" s="67"/>
      <c r="LH79" s="67"/>
      <c r="LI79" s="67"/>
      <c r="LJ79" s="68"/>
      <c r="LK79" s="66">
        <f>データ!FB7</f>
        <v>62690581</v>
      </c>
      <c r="LL79" s="67"/>
      <c r="LM79" s="67"/>
      <c r="LN79" s="67"/>
      <c r="LO79" s="67"/>
      <c r="LP79" s="67"/>
      <c r="LQ79" s="67"/>
      <c r="LR79" s="67"/>
      <c r="LS79" s="67"/>
      <c r="LT79" s="67"/>
      <c r="LU79" s="67"/>
      <c r="LV79" s="67"/>
      <c r="LW79" s="67"/>
      <c r="LX79" s="67"/>
      <c r="LY79" s="68"/>
      <c r="LZ79" s="66">
        <f>データ!FC7</f>
        <v>63051755</v>
      </c>
      <c r="MA79" s="67"/>
      <c r="MB79" s="67"/>
      <c r="MC79" s="67"/>
      <c r="MD79" s="67"/>
      <c r="ME79" s="67"/>
      <c r="MF79" s="67"/>
      <c r="MG79" s="67"/>
      <c r="MH79" s="67"/>
      <c r="MI79" s="67"/>
      <c r="MJ79" s="67"/>
      <c r="MK79" s="67"/>
      <c r="ML79" s="67"/>
      <c r="MM79" s="67"/>
      <c r="MN79" s="68"/>
      <c r="MO79" s="66">
        <f>データ!FD7</f>
        <v>62982083</v>
      </c>
      <c r="MP79" s="67"/>
      <c r="MQ79" s="67"/>
      <c r="MR79" s="67"/>
      <c r="MS79" s="67"/>
      <c r="MT79" s="67"/>
      <c r="MU79" s="67"/>
      <c r="MV79" s="67"/>
      <c r="MW79" s="67"/>
      <c r="MX79" s="67"/>
      <c r="MY79" s="67"/>
      <c r="MZ79" s="67"/>
      <c r="NA79" s="67"/>
      <c r="NB79" s="67"/>
      <c r="NC79" s="68"/>
      <c r="ND79" s="2"/>
      <c r="NE79" s="2"/>
      <c r="NF79" s="2"/>
      <c r="NG79" s="21"/>
      <c r="NH79" s="15"/>
      <c r="NI79" s="2"/>
      <c r="NJ79" s="150"/>
      <c r="NK79" s="152"/>
      <c r="NL79" s="152"/>
      <c r="NM79" s="152"/>
      <c r="NN79" s="152"/>
      <c r="NO79" s="152"/>
      <c r="NP79" s="152"/>
      <c r="NQ79" s="152"/>
      <c r="NR79" s="152"/>
      <c r="NS79" s="152"/>
      <c r="NT79" s="152"/>
      <c r="NU79" s="152"/>
      <c r="NV79" s="152"/>
      <c r="NW79" s="152"/>
      <c r="NX79" s="149"/>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150"/>
      <c r="NK80" s="152"/>
      <c r="NL80" s="152"/>
      <c r="NM80" s="152"/>
      <c r="NN80" s="152"/>
      <c r="NO80" s="152"/>
      <c r="NP80" s="152"/>
      <c r="NQ80" s="152"/>
      <c r="NR80" s="152"/>
      <c r="NS80" s="152"/>
      <c r="NT80" s="152"/>
      <c r="NU80" s="152"/>
      <c r="NV80" s="152"/>
      <c r="NW80" s="152"/>
      <c r="NX80" s="149"/>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0"/>
      <c r="NK81" s="152"/>
      <c r="NL81" s="152"/>
      <c r="NM81" s="152"/>
      <c r="NN81" s="152"/>
      <c r="NO81" s="152"/>
      <c r="NP81" s="152"/>
      <c r="NQ81" s="152"/>
      <c r="NR81" s="152"/>
      <c r="NS81" s="152"/>
      <c r="NT81" s="152"/>
      <c r="NU81" s="152"/>
      <c r="NV81" s="152"/>
      <c r="NW81" s="152"/>
      <c r="NX81" s="149"/>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0"/>
      <c r="NK82" s="152"/>
      <c r="NL82" s="152"/>
      <c r="NM82" s="152"/>
      <c r="NN82" s="152"/>
      <c r="NO82" s="152"/>
      <c r="NP82" s="152"/>
      <c r="NQ82" s="152"/>
      <c r="NR82" s="152"/>
      <c r="NS82" s="152"/>
      <c r="NT82" s="152"/>
      <c r="NU82" s="152"/>
      <c r="NV82" s="152"/>
      <c r="NW82" s="152"/>
      <c r="NX82" s="149"/>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0"/>
      <c r="NK83" s="152"/>
      <c r="NL83" s="152"/>
      <c r="NM83" s="152"/>
      <c r="NN83" s="152"/>
      <c r="NO83" s="152"/>
      <c r="NP83" s="152"/>
      <c r="NQ83" s="152"/>
      <c r="NR83" s="152"/>
      <c r="NS83" s="152"/>
      <c r="NT83" s="152"/>
      <c r="NU83" s="152"/>
      <c r="NV83" s="152"/>
      <c r="NW83" s="152"/>
      <c r="NX83" s="149"/>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1"/>
      <c r="NK84" s="153"/>
      <c r="NL84" s="153"/>
      <c r="NM84" s="153"/>
      <c r="NN84" s="153"/>
      <c r="NO84" s="153"/>
      <c r="NP84" s="153"/>
      <c r="NQ84" s="153"/>
      <c r="NR84" s="153"/>
      <c r="NS84" s="153"/>
      <c r="NT84" s="153"/>
      <c r="NU84" s="153"/>
      <c r="NV84" s="153"/>
      <c r="NW84" s="153"/>
      <c r="NX84" s="154"/>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f4uVWmHYMyYTRBxeBPL1RIpclvtOoFSApR9LKeRDJz+39R2/NC+u79m/FIIDfLgryH64U60SEzI0auBqKzwlA==" saltValue="nlGC22z8YpQ9L5H8kJfesA==" spinCount="100000" sheet="1" objects="1" scenarios="1" formatCells="0" formatColumns="0" formatRows="0"/>
  <mergeCells count="286">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112</v>
      </c>
      <c r="AJ4" s="138"/>
      <c r="AK4" s="138"/>
      <c r="AL4" s="138"/>
      <c r="AM4" s="138"/>
      <c r="AN4" s="138"/>
      <c r="AO4" s="138"/>
      <c r="AP4" s="138"/>
      <c r="AQ4" s="138"/>
      <c r="AR4" s="138"/>
      <c r="AS4" s="139"/>
      <c r="AT4" s="136" t="s">
        <v>113</v>
      </c>
      <c r="AU4" s="135"/>
      <c r="AV4" s="135"/>
      <c r="AW4" s="135"/>
      <c r="AX4" s="135"/>
      <c r="AY4" s="135"/>
      <c r="AZ4" s="135"/>
      <c r="BA4" s="135"/>
      <c r="BB4" s="135"/>
      <c r="BC4" s="135"/>
      <c r="BD4" s="135"/>
      <c r="BE4" s="136" t="s">
        <v>114</v>
      </c>
      <c r="BF4" s="135"/>
      <c r="BG4" s="135"/>
      <c r="BH4" s="135"/>
      <c r="BI4" s="135"/>
      <c r="BJ4" s="135"/>
      <c r="BK4" s="135"/>
      <c r="BL4" s="135"/>
      <c r="BM4" s="135"/>
      <c r="BN4" s="135"/>
      <c r="BO4" s="135"/>
      <c r="BP4" s="137" t="s">
        <v>115</v>
      </c>
      <c r="BQ4" s="138"/>
      <c r="BR4" s="138"/>
      <c r="BS4" s="138"/>
      <c r="BT4" s="138"/>
      <c r="BU4" s="138"/>
      <c r="BV4" s="138"/>
      <c r="BW4" s="138"/>
      <c r="BX4" s="138"/>
      <c r="BY4" s="138"/>
      <c r="BZ4" s="139"/>
      <c r="CA4" s="135" t="s">
        <v>116</v>
      </c>
      <c r="CB4" s="135"/>
      <c r="CC4" s="135"/>
      <c r="CD4" s="135"/>
      <c r="CE4" s="135"/>
      <c r="CF4" s="135"/>
      <c r="CG4" s="135"/>
      <c r="CH4" s="135"/>
      <c r="CI4" s="135"/>
      <c r="CJ4" s="135"/>
      <c r="CK4" s="135"/>
      <c r="CL4" s="136" t="s">
        <v>117</v>
      </c>
      <c r="CM4" s="135"/>
      <c r="CN4" s="135"/>
      <c r="CO4" s="135"/>
      <c r="CP4" s="135"/>
      <c r="CQ4" s="135"/>
      <c r="CR4" s="135"/>
      <c r="CS4" s="135"/>
      <c r="CT4" s="135"/>
      <c r="CU4" s="135"/>
      <c r="CV4" s="135"/>
      <c r="CW4" s="135" t="s">
        <v>118</v>
      </c>
      <c r="CX4" s="135"/>
      <c r="CY4" s="135"/>
      <c r="CZ4" s="135"/>
      <c r="DA4" s="135"/>
      <c r="DB4" s="135"/>
      <c r="DC4" s="135"/>
      <c r="DD4" s="135"/>
      <c r="DE4" s="135"/>
      <c r="DF4" s="135"/>
      <c r="DG4" s="135"/>
      <c r="DH4" s="135" t="s">
        <v>119</v>
      </c>
      <c r="DI4" s="135"/>
      <c r="DJ4" s="135"/>
      <c r="DK4" s="135"/>
      <c r="DL4" s="135"/>
      <c r="DM4" s="135"/>
      <c r="DN4" s="135"/>
      <c r="DO4" s="135"/>
      <c r="DP4" s="135"/>
      <c r="DQ4" s="135"/>
      <c r="DR4" s="135"/>
      <c r="DS4" s="136" t="s">
        <v>120</v>
      </c>
      <c r="DT4" s="135"/>
      <c r="DU4" s="135"/>
      <c r="DV4" s="135"/>
      <c r="DW4" s="135"/>
      <c r="DX4" s="135"/>
      <c r="DY4" s="135"/>
      <c r="DZ4" s="135"/>
      <c r="EA4" s="135"/>
      <c r="EB4" s="135"/>
      <c r="EC4" s="135"/>
      <c r="ED4" s="137" t="s">
        <v>121</v>
      </c>
      <c r="EE4" s="138"/>
      <c r="EF4" s="138"/>
      <c r="EG4" s="138"/>
      <c r="EH4" s="138"/>
      <c r="EI4" s="138"/>
      <c r="EJ4" s="138"/>
      <c r="EK4" s="138"/>
      <c r="EL4" s="138"/>
      <c r="EM4" s="138"/>
      <c r="EN4" s="139"/>
      <c r="EO4" s="135" t="s">
        <v>122</v>
      </c>
      <c r="EP4" s="135"/>
      <c r="EQ4" s="135"/>
      <c r="ER4" s="135"/>
      <c r="ES4" s="135"/>
      <c r="ET4" s="135"/>
      <c r="EU4" s="135"/>
      <c r="EV4" s="135"/>
      <c r="EW4" s="135"/>
      <c r="EX4" s="135"/>
      <c r="EY4" s="135"/>
      <c r="EZ4" s="135" t="s">
        <v>123</v>
      </c>
      <c r="FA4" s="135"/>
      <c r="FB4" s="135"/>
      <c r="FC4" s="135"/>
      <c r="FD4" s="135"/>
      <c r="FE4" s="135"/>
      <c r="FF4" s="135"/>
      <c r="FG4" s="135"/>
      <c r="FH4" s="135"/>
      <c r="FI4" s="135"/>
      <c r="FJ4" s="135"/>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160</v>
      </c>
      <c r="AY5" s="49" t="s">
        <v>153</v>
      </c>
      <c r="AZ5" s="49" t="s">
        <v>154</v>
      </c>
      <c r="BA5" s="49" t="s">
        <v>155</v>
      </c>
      <c r="BB5" s="49" t="s">
        <v>156</v>
      </c>
      <c r="BC5" s="49" t="s">
        <v>157</v>
      </c>
      <c r="BD5" s="49" t="s">
        <v>158</v>
      </c>
      <c r="BE5" s="49" t="s">
        <v>159</v>
      </c>
      <c r="BF5" s="49" t="s">
        <v>149</v>
      </c>
      <c r="BG5" s="49" t="s">
        <v>161</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159</v>
      </c>
      <c r="CB5" s="49" t="s">
        <v>149</v>
      </c>
      <c r="CC5" s="49" t="s">
        <v>162</v>
      </c>
      <c r="CD5" s="49" t="s">
        <v>151</v>
      </c>
      <c r="CE5" s="49" t="s">
        <v>160</v>
      </c>
      <c r="CF5" s="49" t="s">
        <v>153</v>
      </c>
      <c r="CG5" s="49" t="s">
        <v>154</v>
      </c>
      <c r="CH5" s="49" t="s">
        <v>155</v>
      </c>
      <c r="CI5" s="49" t="s">
        <v>156</v>
      </c>
      <c r="CJ5" s="49" t="s">
        <v>157</v>
      </c>
      <c r="CK5" s="49" t="s">
        <v>158</v>
      </c>
      <c r="CL5" s="49" t="s">
        <v>159</v>
      </c>
      <c r="CM5" s="49" t="s">
        <v>149</v>
      </c>
      <c r="CN5" s="49" t="s">
        <v>162</v>
      </c>
      <c r="CO5" s="49" t="s">
        <v>151</v>
      </c>
      <c r="CP5" s="49" t="s">
        <v>160</v>
      </c>
      <c r="CQ5" s="49" t="s">
        <v>153</v>
      </c>
      <c r="CR5" s="49" t="s">
        <v>154</v>
      </c>
      <c r="CS5" s="49" t="s">
        <v>155</v>
      </c>
      <c r="CT5" s="49" t="s">
        <v>156</v>
      </c>
      <c r="CU5" s="49" t="s">
        <v>157</v>
      </c>
      <c r="CV5" s="49" t="s">
        <v>158</v>
      </c>
      <c r="CW5" s="49" t="s">
        <v>159</v>
      </c>
      <c r="CX5" s="49" t="s">
        <v>149</v>
      </c>
      <c r="CY5" s="49" t="s">
        <v>150</v>
      </c>
      <c r="CZ5" s="49" t="s">
        <v>151</v>
      </c>
      <c r="DA5" s="49" t="s">
        <v>152</v>
      </c>
      <c r="DB5" s="49" t="s">
        <v>153</v>
      </c>
      <c r="DC5" s="49" t="s">
        <v>154</v>
      </c>
      <c r="DD5" s="49" t="s">
        <v>155</v>
      </c>
      <c r="DE5" s="49" t="s">
        <v>156</v>
      </c>
      <c r="DF5" s="49" t="s">
        <v>157</v>
      </c>
      <c r="DG5" s="49" t="s">
        <v>158</v>
      </c>
      <c r="DH5" s="49" t="s">
        <v>163</v>
      </c>
      <c r="DI5" s="49" t="s">
        <v>164</v>
      </c>
      <c r="DJ5" s="49" t="s">
        <v>150</v>
      </c>
      <c r="DK5" s="49" t="s">
        <v>151</v>
      </c>
      <c r="DL5" s="49" t="s">
        <v>160</v>
      </c>
      <c r="DM5" s="49" t="s">
        <v>153</v>
      </c>
      <c r="DN5" s="49" t="s">
        <v>154</v>
      </c>
      <c r="DO5" s="49" t="s">
        <v>155</v>
      </c>
      <c r="DP5" s="49" t="s">
        <v>156</v>
      </c>
      <c r="DQ5" s="49" t="s">
        <v>157</v>
      </c>
      <c r="DR5" s="49" t="s">
        <v>158</v>
      </c>
      <c r="DS5" s="49" t="s">
        <v>159</v>
      </c>
      <c r="DT5" s="49" t="s">
        <v>149</v>
      </c>
      <c r="DU5" s="49" t="s">
        <v>150</v>
      </c>
      <c r="DV5" s="49" t="s">
        <v>151</v>
      </c>
      <c r="DW5" s="49" t="s">
        <v>152</v>
      </c>
      <c r="DX5" s="49" t="s">
        <v>153</v>
      </c>
      <c r="DY5" s="49" t="s">
        <v>154</v>
      </c>
      <c r="DZ5" s="49" t="s">
        <v>155</v>
      </c>
      <c r="EA5" s="49" t="s">
        <v>156</v>
      </c>
      <c r="EB5" s="49" t="s">
        <v>157</v>
      </c>
      <c r="EC5" s="49" t="s">
        <v>158</v>
      </c>
      <c r="ED5" s="49" t="s">
        <v>159</v>
      </c>
      <c r="EE5" s="49" t="s">
        <v>149</v>
      </c>
      <c r="EF5" s="49" t="s">
        <v>150</v>
      </c>
      <c r="EG5" s="49" t="s">
        <v>151</v>
      </c>
      <c r="EH5" s="49" t="s">
        <v>160</v>
      </c>
      <c r="EI5" s="49" t="s">
        <v>153</v>
      </c>
      <c r="EJ5" s="49" t="s">
        <v>154</v>
      </c>
      <c r="EK5" s="49" t="s">
        <v>155</v>
      </c>
      <c r="EL5" s="49" t="s">
        <v>156</v>
      </c>
      <c r="EM5" s="49" t="s">
        <v>157</v>
      </c>
      <c r="EN5" s="49" t="s">
        <v>158</v>
      </c>
      <c r="EO5" s="49" t="s">
        <v>159</v>
      </c>
      <c r="EP5" s="49" t="s">
        <v>149</v>
      </c>
      <c r="EQ5" s="49" t="s">
        <v>150</v>
      </c>
      <c r="ER5" s="49" t="s">
        <v>151</v>
      </c>
      <c r="ES5" s="49" t="s">
        <v>152</v>
      </c>
      <c r="ET5" s="49" t="s">
        <v>153</v>
      </c>
      <c r="EU5" s="49" t="s">
        <v>154</v>
      </c>
      <c r="EV5" s="49" t="s">
        <v>155</v>
      </c>
      <c r="EW5" s="49" t="s">
        <v>156</v>
      </c>
      <c r="EX5" s="49" t="s">
        <v>157</v>
      </c>
      <c r="EY5" s="49" t="s">
        <v>165</v>
      </c>
      <c r="EZ5" s="49" t="s">
        <v>159</v>
      </c>
      <c r="FA5" s="49" t="s">
        <v>149</v>
      </c>
      <c r="FB5" s="49" t="s">
        <v>162</v>
      </c>
      <c r="FC5" s="49" t="s">
        <v>166</v>
      </c>
      <c r="FD5" s="49" t="s">
        <v>152</v>
      </c>
      <c r="FE5" s="49" t="s">
        <v>153</v>
      </c>
      <c r="FF5" s="49" t="s">
        <v>154</v>
      </c>
      <c r="FG5" s="49" t="s">
        <v>155</v>
      </c>
      <c r="FH5" s="49" t="s">
        <v>156</v>
      </c>
      <c r="FI5" s="49" t="s">
        <v>157</v>
      </c>
      <c r="FJ5" s="49" t="s">
        <v>158</v>
      </c>
    </row>
    <row r="6" spans="1:166" s="54" customFormat="1" x14ac:dyDescent="0.2">
      <c r="A6" s="35" t="s">
        <v>167</v>
      </c>
      <c r="B6" s="50">
        <f>B8</f>
        <v>2023</v>
      </c>
      <c r="C6" s="50">
        <f t="shared" ref="C6:M6" si="2">C8</f>
        <v>322059</v>
      </c>
      <c r="D6" s="50">
        <f t="shared" si="2"/>
        <v>46</v>
      </c>
      <c r="E6" s="50">
        <f t="shared" si="2"/>
        <v>6</v>
      </c>
      <c r="F6" s="50">
        <f t="shared" si="2"/>
        <v>0</v>
      </c>
      <c r="G6" s="50">
        <f t="shared" si="2"/>
        <v>1</v>
      </c>
      <c r="H6" s="132" t="str">
        <f>IF(H8&lt;&gt;I8,H8,"")&amp;IF(I8&lt;&gt;J8,I8,"")&amp;"　"&amp;J8</f>
        <v>島根県大田市　市立病院</v>
      </c>
      <c r="I6" s="133"/>
      <c r="J6" s="13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18</v>
      </c>
      <c r="R6" s="50" t="str">
        <f t="shared" si="3"/>
        <v>対象</v>
      </c>
      <c r="S6" s="50" t="str">
        <f t="shared" si="3"/>
        <v>ド 透 未 訓</v>
      </c>
      <c r="T6" s="50" t="str">
        <f t="shared" si="3"/>
        <v>救 臨 感 へ 災</v>
      </c>
      <c r="U6" s="51">
        <f>U8</f>
        <v>32195</v>
      </c>
      <c r="V6" s="51">
        <f>V8</f>
        <v>19219</v>
      </c>
      <c r="W6" s="50" t="str">
        <f>W8</f>
        <v>-</v>
      </c>
      <c r="X6" s="50" t="str">
        <f t="shared" ref="X6" si="4">X8</f>
        <v>第１種該当</v>
      </c>
      <c r="Y6" s="50" t="str">
        <f t="shared" si="3"/>
        <v>７：１</v>
      </c>
      <c r="Z6" s="51">
        <f t="shared" si="3"/>
        <v>180</v>
      </c>
      <c r="AA6" s="51">
        <f t="shared" si="3"/>
        <v>45</v>
      </c>
      <c r="AB6" s="51" t="str">
        <f t="shared" si="3"/>
        <v>-</v>
      </c>
      <c r="AC6" s="51" t="str">
        <f t="shared" si="3"/>
        <v>-</v>
      </c>
      <c r="AD6" s="51">
        <f t="shared" si="3"/>
        <v>4</v>
      </c>
      <c r="AE6" s="51">
        <f t="shared" si="3"/>
        <v>229</v>
      </c>
      <c r="AF6" s="51">
        <f t="shared" si="3"/>
        <v>171</v>
      </c>
      <c r="AG6" s="51">
        <f t="shared" si="3"/>
        <v>44</v>
      </c>
      <c r="AH6" s="51">
        <f t="shared" si="3"/>
        <v>215</v>
      </c>
      <c r="AI6" s="52">
        <f>IF(AI8="-",NA(),AI8)</f>
        <v>94.6</v>
      </c>
      <c r="AJ6" s="52">
        <f t="shared" ref="AJ6:AR6" si="5">IF(AJ8="-",NA(),AJ8)</f>
        <v>95.2</v>
      </c>
      <c r="AK6" s="52">
        <f t="shared" si="5"/>
        <v>102.1</v>
      </c>
      <c r="AL6" s="52">
        <f t="shared" si="5"/>
        <v>96.6</v>
      </c>
      <c r="AM6" s="52">
        <f t="shared" si="5"/>
        <v>86.2</v>
      </c>
      <c r="AN6" s="52">
        <f t="shared" si="5"/>
        <v>97</v>
      </c>
      <c r="AO6" s="52">
        <f t="shared" si="5"/>
        <v>101.8</v>
      </c>
      <c r="AP6" s="52">
        <f t="shared" si="5"/>
        <v>106.2</v>
      </c>
      <c r="AQ6" s="52">
        <f t="shared" si="5"/>
        <v>103.5</v>
      </c>
      <c r="AR6" s="52">
        <f t="shared" si="5"/>
        <v>93.8</v>
      </c>
      <c r="AS6" s="52" t="str">
        <f>IF(AS8="-","【-】","【"&amp;SUBSTITUTE(TEXT(AS8,"#,##0.0"),"-","△")&amp;"】")</f>
        <v>【96.6】</v>
      </c>
      <c r="AT6" s="52">
        <f>IF(AT8="-",NA(),AT8)</f>
        <v>89.3</v>
      </c>
      <c r="AU6" s="52">
        <f t="shared" ref="AU6:BC6" si="6">IF(AU8="-",NA(),AU8)</f>
        <v>86.4</v>
      </c>
      <c r="AV6" s="52">
        <f t="shared" si="6"/>
        <v>80.8</v>
      </c>
      <c r="AW6" s="52">
        <f t="shared" si="6"/>
        <v>79.400000000000006</v>
      </c>
      <c r="AX6" s="52">
        <f t="shared" si="6"/>
        <v>78.900000000000006</v>
      </c>
      <c r="AY6" s="52">
        <f t="shared" si="6"/>
        <v>89.3</v>
      </c>
      <c r="AZ6" s="52">
        <f t="shared" si="6"/>
        <v>80.7</v>
      </c>
      <c r="BA6" s="52">
        <f t="shared" si="6"/>
        <v>82.3</v>
      </c>
      <c r="BB6" s="52">
        <f t="shared" si="6"/>
        <v>81.5</v>
      </c>
      <c r="BC6" s="52">
        <f t="shared" si="6"/>
        <v>81.400000000000006</v>
      </c>
      <c r="BD6" s="52" t="str">
        <f>IF(BD8="-","【-】","【"&amp;SUBSTITUTE(TEXT(BD8,"#,##0.0"),"-","△")&amp;"】")</f>
        <v>【86.6】</v>
      </c>
      <c r="BE6" s="52">
        <f>IF(BE8="-",NA(),BE8)</f>
        <v>82.4</v>
      </c>
      <c r="BF6" s="52">
        <f t="shared" ref="BF6:BN6" si="7">IF(BF8="-",NA(),BF8)</f>
        <v>80.400000000000006</v>
      </c>
      <c r="BG6" s="52">
        <f t="shared" si="7"/>
        <v>75.5</v>
      </c>
      <c r="BH6" s="52">
        <f t="shared" si="7"/>
        <v>74.099999999999994</v>
      </c>
      <c r="BI6" s="52">
        <f t="shared" si="7"/>
        <v>73.900000000000006</v>
      </c>
      <c r="BJ6" s="52">
        <f t="shared" si="7"/>
        <v>86.5</v>
      </c>
      <c r="BK6" s="52">
        <f t="shared" si="7"/>
        <v>77.599999999999994</v>
      </c>
      <c r="BL6" s="52">
        <f t="shared" si="7"/>
        <v>79.2</v>
      </c>
      <c r="BM6" s="52">
        <f t="shared" si="7"/>
        <v>78.400000000000006</v>
      </c>
      <c r="BN6" s="52">
        <f t="shared" si="7"/>
        <v>78.2</v>
      </c>
      <c r="BO6" s="52" t="str">
        <f>IF(BO8="-","【-】","【"&amp;SUBSTITUTE(TEXT(BO8,"#,##0.0"),"-","△")&amp;"】")</f>
        <v>【83.9】</v>
      </c>
      <c r="BP6" s="52">
        <f>IF(BP8="-",NA(),BP8)</f>
        <v>52.6</v>
      </c>
      <c r="BQ6" s="52">
        <f t="shared" ref="BQ6:BY6" si="8">IF(BQ8="-",NA(),BQ8)</f>
        <v>74.8</v>
      </c>
      <c r="BR6" s="52">
        <f t="shared" si="8"/>
        <v>71.2</v>
      </c>
      <c r="BS6" s="52">
        <f t="shared" si="8"/>
        <v>68.900000000000006</v>
      </c>
      <c r="BT6" s="52">
        <f t="shared" si="8"/>
        <v>71.599999999999994</v>
      </c>
      <c r="BU6" s="52">
        <f t="shared" si="8"/>
        <v>74.400000000000006</v>
      </c>
      <c r="BV6" s="52">
        <f t="shared" si="8"/>
        <v>64.5</v>
      </c>
      <c r="BW6" s="52">
        <f t="shared" si="8"/>
        <v>63.8</v>
      </c>
      <c r="BX6" s="52">
        <f t="shared" si="8"/>
        <v>63.4</v>
      </c>
      <c r="BY6" s="52">
        <f t="shared" si="8"/>
        <v>66.7</v>
      </c>
      <c r="BZ6" s="52" t="str">
        <f>IF(BZ8="-","【-】","【"&amp;SUBSTITUTE(TEXT(BZ8,"#,##0.0"),"-","△")&amp;"】")</f>
        <v>【68.7】</v>
      </c>
      <c r="CA6" s="53">
        <f>IF(CA8="-",NA(),CA8)</f>
        <v>37529</v>
      </c>
      <c r="CB6" s="53">
        <f t="shared" ref="CB6:CJ6" si="9">IF(CB8="-",NA(),CB8)</f>
        <v>41442</v>
      </c>
      <c r="CC6" s="53">
        <f t="shared" si="9"/>
        <v>44316</v>
      </c>
      <c r="CD6" s="53">
        <f t="shared" si="9"/>
        <v>46116</v>
      </c>
      <c r="CE6" s="53">
        <f t="shared" si="9"/>
        <v>45031</v>
      </c>
      <c r="CF6" s="53">
        <f t="shared" si="9"/>
        <v>53523</v>
      </c>
      <c r="CG6" s="53">
        <f t="shared" si="9"/>
        <v>51594</v>
      </c>
      <c r="CH6" s="53">
        <f t="shared" si="9"/>
        <v>53805</v>
      </c>
      <c r="CI6" s="53">
        <f t="shared" si="9"/>
        <v>56563</v>
      </c>
      <c r="CJ6" s="53">
        <f t="shared" si="9"/>
        <v>56401</v>
      </c>
      <c r="CK6" s="52" t="str">
        <f>IF(CK8="-","【-】","【"&amp;SUBSTITUTE(TEXT(CK8,"#,##0"),"-","△")&amp;"】")</f>
        <v>【62,428】</v>
      </c>
      <c r="CL6" s="53">
        <f>IF(CL8="-",NA(),CL8)</f>
        <v>9214</v>
      </c>
      <c r="CM6" s="53">
        <f t="shared" ref="CM6:CU6" si="10">IF(CM8="-",NA(),CM8)</f>
        <v>8971</v>
      </c>
      <c r="CN6" s="53">
        <f t="shared" si="10"/>
        <v>10558</v>
      </c>
      <c r="CO6" s="53">
        <f t="shared" si="10"/>
        <v>11483</v>
      </c>
      <c r="CP6" s="53">
        <f t="shared" si="10"/>
        <v>11769</v>
      </c>
      <c r="CQ6" s="53">
        <f t="shared" si="10"/>
        <v>15111</v>
      </c>
      <c r="CR6" s="53">
        <f t="shared" si="10"/>
        <v>13767</v>
      </c>
      <c r="CS6" s="53">
        <f t="shared" si="10"/>
        <v>14046</v>
      </c>
      <c r="CT6" s="53">
        <f t="shared" si="10"/>
        <v>14550</v>
      </c>
      <c r="CU6" s="53">
        <f t="shared" si="10"/>
        <v>14823</v>
      </c>
      <c r="CV6" s="52" t="str">
        <f>IF(CV8="-","【-】","【"&amp;SUBSTITUTE(TEXT(CV8,"#,##0"),"-","△")&amp;"】")</f>
        <v>【18,236】</v>
      </c>
      <c r="CW6" s="52">
        <f>IF(CW8="-",NA(),CW8)</f>
        <v>54.8</v>
      </c>
      <c r="CX6" s="52">
        <f t="shared" ref="CX6:DF6" si="11">IF(CX8="-",NA(),CX8)</f>
        <v>64.5</v>
      </c>
      <c r="CY6" s="52">
        <f t="shared" si="11"/>
        <v>61.1</v>
      </c>
      <c r="CZ6" s="52">
        <f t="shared" si="11"/>
        <v>60.1</v>
      </c>
      <c r="DA6" s="52">
        <f t="shared" si="11"/>
        <v>61.3</v>
      </c>
      <c r="DB6" s="52">
        <f t="shared" si="11"/>
        <v>56.2</v>
      </c>
      <c r="DC6" s="52">
        <f t="shared" si="11"/>
        <v>63.4</v>
      </c>
      <c r="DD6" s="52">
        <f t="shared" si="11"/>
        <v>61.3</v>
      </c>
      <c r="DE6" s="52">
        <f t="shared" si="11"/>
        <v>61.4</v>
      </c>
      <c r="DF6" s="52">
        <f t="shared" si="11"/>
        <v>63.4</v>
      </c>
      <c r="DG6" s="52" t="str">
        <f>IF(DG8="-","【-】","【"&amp;SUBSTITUTE(TEXT(DG8,"#,##0.0"),"-","△")&amp;"】")</f>
        <v>【56.1】</v>
      </c>
      <c r="DH6" s="52">
        <f>IF(DH8="-",NA(),DH8)</f>
        <v>16.600000000000001</v>
      </c>
      <c r="DI6" s="52">
        <f t="shared" ref="DI6:DQ6" si="12">IF(DI8="-",NA(),DI8)</f>
        <v>16.8</v>
      </c>
      <c r="DJ6" s="52">
        <f t="shared" si="12"/>
        <v>19.100000000000001</v>
      </c>
      <c r="DK6" s="52">
        <f t="shared" si="12"/>
        <v>20.100000000000001</v>
      </c>
      <c r="DL6" s="52">
        <f t="shared" si="12"/>
        <v>20.8</v>
      </c>
      <c r="DM6" s="52">
        <f t="shared" si="12"/>
        <v>24.2</v>
      </c>
      <c r="DN6" s="52">
        <f t="shared" si="12"/>
        <v>20.2</v>
      </c>
      <c r="DO6" s="52">
        <f t="shared" si="12"/>
        <v>20.2</v>
      </c>
      <c r="DP6" s="52">
        <f t="shared" si="12"/>
        <v>21.1</v>
      </c>
      <c r="DQ6" s="52">
        <f t="shared" si="12"/>
        <v>22</v>
      </c>
      <c r="DR6" s="52" t="str">
        <f>IF(DR8="-","【-】","【"&amp;SUBSTITUTE(TEXT(DR8,"#,##0.0"),"-","△")&amp;"】")</f>
        <v>【26.4】</v>
      </c>
      <c r="DS6" s="52">
        <f>IF(DS8="-",NA(),DS8)</f>
        <v>85.2</v>
      </c>
      <c r="DT6" s="52">
        <f t="shared" ref="DT6:EB6" si="13">IF(DT8="-",NA(),DT8)</f>
        <v>95.3</v>
      </c>
      <c r="DU6" s="52">
        <f t="shared" si="13"/>
        <v>77.099999999999994</v>
      </c>
      <c r="DV6" s="52">
        <f t="shared" si="13"/>
        <v>79.5</v>
      </c>
      <c r="DW6" s="52">
        <f t="shared" si="13"/>
        <v>97.8</v>
      </c>
      <c r="DX6" s="52">
        <f t="shared" si="13"/>
        <v>75.099999999999994</v>
      </c>
      <c r="DY6" s="52">
        <f t="shared" si="13"/>
        <v>91.6</v>
      </c>
      <c r="DZ6" s="52">
        <f t="shared" si="13"/>
        <v>100.1</v>
      </c>
      <c r="EA6" s="52">
        <f t="shared" si="13"/>
        <v>94.9</v>
      </c>
      <c r="EB6" s="52">
        <f t="shared" si="13"/>
        <v>83.8</v>
      </c>
      <c r="EC6" s="52" t="str">
        <f>IF(EC8="-","【-】","【"&amp;SUBSTITUTE(TEXT(EC8,"#,##0.0"),"-","△")&amp;"】")</f>
        <v>【54.5】</v>
      </c>
      <c r="ED6" s="52">
        <f>IF(ED8="-",NA(),ED8)</f>
        <v>73.099999999999994</v>
      </c>
      <c r="EE6" s="52">
        <f t="shared" ref="EE6:EM6" si="14">IF(EE8="-",NA(),EE8)</f>
        <v>15.1</v>
      </c>
      <c r="EF6" s="52">
        <f t="shared" si="14"/>
        <v>18.399999999999999</v>
      </c>
      <c r="EG6" s="52">
        <f t="shared" si="14"/>
        <v>23.5</v>
      </c>
      <c r="EH6" s="52">
        <f t="shared" si="14"/>
        <v>28.2</v>
      </c>
      <c r="EI6" s="52">
        <f t="shared" si="14"/>
        <v>52.9</v>
      </c>
      <c r="EJ6" s="52">
        <f t="shared" si="14"/>
        <v>51.4</v>
      </c>
      <c r="EK6" s="52">
        <f t="shared" si="14"/>
        <v>51.9</v>
      </c>
      <c r="EL6" s="52">
        <f t="shared" si="14"/>
        <v>53.8</v>
      </c>
      <c r="EM6" s="52">
        <f t="shared" si="14"/>
        <v>55.3</v>
      </c>
      <c r="EN6" s="52" t="str">
        <f>IF(EN8="-","【-】","【"&amp;SUBSTITUTE(TEXT(EN8,"#,##0.0"),"-","△")&amp;"】")</f>
        <v>【57.0】</v>
      </c>
      <c r="EO6" s="52">
        <f>IF(EO8="-",NA(),EO8)</f>
        <v>69.3</v>
      </c>
      <c r="EP6" s="52">
        <f t="shared" ref="EP6:EX6" si="15">IF(EP8="-",NA(),EP8)</f>
        <v>54.3</v>
      </c>
      <c r="EQ6" s="52">
        <f t="shared" si="15"/>
        <v>60.4</v>
      </c>
      <c r="ER6" s="52">
        <f t="shared" si="15"/>
        <v>67.2</v>
      </c>
      <c r="ES6" s="52">
        <f t="shared" si="15"/>
        <v>74</v>
      </c>
      <c r="ET6" s="52">
        <f t="shared" si="15"/>
        <v>69.400000000000006</v>
      </c>
      <c r="EU6" s="52">
        <f t="shared" si="15"/>
        <v>71.900000000000006</v>
      </c>
      <c r="EV6" s="52">
        <f t="shared" si="15"/>
        <v>71.2</v>
      </c>
      <c r="EW6" s="52">
        <f t="shared" si="15"/>
        <v>71.8</v>
      </c>
      <c r="EX6" s="52">
        <f t="shared" si="15"/>
        <v>71.400000000000006</v>
      </c>
      <c r="EY6" s="52" t="str">
        <f>IF(EY8="-","【-】","【"&amp;SUBSTITUTE(TEXT(EY8,"#,##0.0"),"-","△")&amp;"】")</f>
        <v>【70.4】</v>
      </c>
      <c r="EZ6" s="53">
        <f>IF(EZ8="-",NA(),EZ8)</f>
        <v>27563732</v>
      </c>
      <c r="FA6" s="53">
        <f t="shared" ref="FA6:FI6" si="16">IF(FA8="-",NA(),FA8)</f>
        <v>57783410</v>
      </c>
      <c r="FB6" s="53">
        <f t="shared" si="16"/>
        <v>62690581</v>
      </c>
      <c r="FC6" s="53">
        <f t="shared" si="16"/>
        <v>63051755</v>
      </c>
      <c r="FD6" s="53">
        <f t="shared" si="16"/>
        <v>62982083</v>
      </c>
      <c r="FE6" s="53">
        <f t="shared" si="16"/>
        <v>49696718</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168</v>
      </c>
      <c r="B7" s="50">
        <f t="shared" ref="B7:AH7" si="17">B8</f>
        <v>2023</v>
      </c>
      <c r="C7" s="50">
        <f t="shared" si="17"/>
        <v>322059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18</v>
      </c>
      <c r="R7" s="50" t="str">
        <f t="shared" si="17"/>
        <v>対象</v>
      </c>
      <c r="S7" s="50" t="str">
        <f t="shared" si="17"/>
        <v>ド 透 未 訓</v>
      </c>
      <c r="T7" s="50" t="str">
        <f t="shared" si="17"/>
        <v>救 臨 感 へ 災</v>
      </c>
      <c r="U7" s="51">
        <f>U8</f>
        <v>32195</v>
      </c>
      <c r="V7" s="51">
        <f>V8</f>
        <v>19219</v>
      </c>
      <c r="W7" s="50" t="str">
        <f>W8</f>
        <v>-</v>
      </c>
      <c r="X7" s="50" t="str">
        <f t="shared" si="17"/>
        <v>第１種該当</v>
      </c>
      <c r="Y7" s="50" t="str">
        <f t="shared" si="17"/>
        <v>７：１</v>
      </c>
      <c r="Z7" s="51">
        <f t="shared" si="17"/>
        <v>180</v>
      </c>
      <c r="AA7" s="51">
        <f t="shared" si="17"/>
        <v>45</v>
      </c>
      <c r="AB7" s="51" t="str">
        <f t="shared" si="17"/>
        <v>-</v>
      </c>
      <c r="AC7" s="51" t="str">
        <f t="shared" si="17"/>
        <v>-</v>
      </c>
      <c r="AD7" s="51">
        <f t="shared" si="17"/>
        <v>4</v>
      </c>
      <c r="AE7" s="51">
        <f t="shared" si="17"/>
        <v>229</v>
      </c>
      <c r="AF7" s="51">
        <f t="shared" si="17"/>
        <v>171</v>
      </c>
      <c r="AG7" s="51">
        <f t="shared" si="17"/>
        <v>44</v>
      </c>
      <c r="AH7" s="51">
        <f t="shared" si="17"/>
        <v>215</v>
      </c>
      <c r="AI7" s="52">
        <f>AI8</f>
        <v>94.6</v>
      </c>
      <c r="AJ7" s="52">
        <f t="shared" ref="AJ7:AR7" si="18">AJ8</f>
        <v>95.2</v>
      </c>
      <c r="AK7" s="52">
        <f t="shared" si="18"/>
        <v>102.1</v>
      </c>
      <c r="AL7" s="52">
        <f t="shared" si="18"/>
        <v>96.6</v>
      </c>
      <c r="AM7" s="52">
        <f t="shared" si="18"/>
        <v>86.2</v>
      </c>
      <c r="AN7" s="52">
        <f t="shared" si="18"/>
        <v>97</v>
      </c>
      <c r="AO7" s="52">
        <f t="shared" si="18"/>
        <v>101.8</v>
      </c>
      <c r="AP7" s="52">
        <f t="shared" si="18"/>
        <v>106.2</v>
      </c>
      <c r="AQ7" s="52">
        <f t="shared" si="18"/>
        <v>103.5</v>
      </c>
      <c r="AR7" s="52">
        <f t="shared" si="18"/>
        <v>93.8</v>
      </c>
      <c r="AS7" s="52"/>
      <c r="AT7" s="52">
        <f>AT8</f>
        <v>89.3</v>
      </c>
      <c r="AU7" s="52">
        <f t="shared" ref="AU7:BC7" si="19">AU8</f>
        <v>86.4</v>
      </c>
      <c r="AV7" s="52">
        <f t="shared" si="19"/>
        <v>80.8</v>
      </c>
      <c r="AW7" s="52">
        <f t="shared" si="19"/>
        <v>79.400000000000006</v>
      </c>
      <c r="AX7" s="52">
        <f t="shared" si="19"/>
        <v>78.900000000000006</v>
      </c>
      <c r="AY7" s="52">
        <f t="shared" si="19"/>
        <v>89.3</v>
      </c>
      <c r="AZ7" s="52">
        <f t="shared" si="19"/>
        <v>80.7</v>
      </c>
      <c r="BA7" s="52">
        <f t="shared" si="19"/>
        <v>82.3</v>
      </c>
      <c r="BB7" s="52">
        <f t="shared" si="19"/>
        <v>81.5</v>
      </c>
      <c r="BC7" s="52">
        <f t="shared" si="19"/>
        <v>81.400000000000006</v>
      </c>
      <c r="BD7" s="52"/>
      <c r="BE7" s="52">
        <f>BE8</f>
        <v>82.4</v>
      </c>
      <c r="BF7" s="52">
        <f t="shared" ref="BF7:BN7" si="20">BF8</f>
        <v>80.400000000000006</v>
      </c>
      <c r="BG7" s="52">
        <f t="shared" si="20"/>
        <v>75.5</v>
      </c>
      <c r="BH7" s="52">
        <f t="shared" si="20"/>
        <v>74.099999999999994</v>
      </c>
      <c r="BI7" s="52">
        <f t="shared" si="20"/>
        <v>73.900000000000006</v>
      </c>
      <c r="BJ7" s="52">
        <f t="shared" si="20"/>
        <v>86.5</v>
      </c>
      <c r="BK7" s="52">
        <f t="shared" si="20"/>
        <v>77.599999999999994</v>
      </c>
      <c r="BL7" s="52">
        <f t="shared" si="20"/>
        <v>79.2</v>
      </c>
      <c r="BM7" s="52">
        <f t="shared" si="20"/>
        <v>78.400000000000006</v>
      </c>
      <c r="BN7" s="52">
        <f t="shared" si="20"/>
        <v>78.2</v>
      </c>
      <c r="BO7" s="52"/>
      <c r="BP7" s="52">
        <f>BP8</f>
        <v>52.6</v>
      </c>
      <c r="BQ7" s="52">
        <f t="shared" ref="BQ7:BY7" si="21">BQ8</f>
        <v>74.8</v>
      </c>
      <c r="BR7" s="52">
        <f t="shared" si="21"/>
        <v>71.2</v>
      </c>
      <c r="BS7" s="52">
        <f t="shared" si="21"/>
        <v>68.900000000000006</v>
      </c>
      <c r="BT7" s="52">
        <f t="shared" si="21"/>
        <v>71.599999999999994</v>
      </c>
      <c r="BU7" s="52">
        <f t="shared" si="21"/>
        <v>74.400000000000006</v>
      </c>
      <c r="BV7" s="52">
        <f t="shared" si="21"/>
        <v>64.5</v>
      </c>
      <c r="BW7" s="52">
        <f t="shared" si="21"/>
        <v>63.8</v>
      </c>
      <c r="BX7" s="52">
        <f t="shared" si="21"/>
        <v>63.4</v>
      </c>
      <c r="BY7" s="52">
        <f t="shared" si="21"/>
        <v>66.7</v>
      </c>
      <c r="BZ7" s="52"/>
      <c r="CA7" s="53">
        <f>CA8</f>
        <v>37529</v>
      </c>
      <c r="CB7" s="53">
        <f t="shared" ref="CB7:CJ7" si="22">CB8</f>
        <v>41442</v>
      </c>
      <c r="CC7" s="53">
        <f t="shared" si="22"/>
        <v>44316</v>
      </c>
      <c r="CD7" s="53">
        <f t="shared" si="22"/>
        <v>46116</v>
      </c>
      <c r="CE7" s="53">
        <f t="shared" si="22"/>
        <v>45031</v>
      </c>
      <c r="CF7" s="53">
        <f t="shared" si="22"/>
        <v>53523</v>
      </c>
      <c r="CG7" s="53">
        <f t="shared" si="22"/>
        <v>51594</v>
      </c>
      <c r="CH7" s="53">
        <f t="shared" si="22"/>
        <v>53805</v>
      </c>
      <c r="CI7" s="53">
        <f t="shared" si="22"/>
        <v>56563</v>
      </c>
      <c r="CJ7" s="53">
        <f t="shared" si="22"/>
        <v>56401</v>
      </c>
      <c r="CK7" s="52"/>
      <c r="CL7" s="53">
        <f>CL8</f>
        <v>9214</v>
      </c>
      <c r="CM7" s="53">
        <f t="shared" ref="CM7:CU7" si="23">CM8</f>
        <v>8971</v>
      </c>
      <c r="CN7" s="53">
        <f t="shared" si="23"/>
        <v>10558</v>
      </c>
      <c r="CO7" s="53">
        <f t="shared" si="23"/>
        <v>11483</v>
      </c>
      <c r="CP7" s="53">
        <f t="shared" si="23"/>
        <v>11769</v>
      </c>
      <c r="CQ7" s="53">
        <f t="shared" si="23"/>
        <v>15111</v>
      </c>
      <c r="CR7" s="53">
        <f t="shared" si="23"/>
        <v>13767</v>
      </c>
      <c r="CS7" s="53">
        <f t="shared" si="23"/>
        <v>14046</v>
      </c>
      <c r="CT7" s="53">
        <f t="shared" si="23"/>
        <v>14550</v>
      </c>
      <c r="CU7" s="53">
        <f t="shared" si="23"/>
        <v>14823</v>
      </c>
      <c r="CV7" s="52"/>
      <c r="CW7" s="52">
        <f>CW8</f>
        <v>54.8</v>
      </c>
      <c r="CX7" s="52">
        <f t="shared" ref="CX7:DF7" si="24">CX8</f>
        <v>64.5</v>
      </c>
      <c r="CY7" s="52">
        <f t="shared" si="24"/>
        <v>61.1</v>
      </c>
      <c r="CZ7" s="52">
        <f t="shared" si="24"/>
        <v>60.1</v>
      </c>
      <c r="DA7" s="52">
        <f t="shared" si="24"/>
        <v>61.3</v>
      </c>
      <c r="DB7" s="52">
        <f t="shared" si="24"/>
        <v>56.2</v>
      </c>
      <c r="DC7" s="52">
        <f t="shared" si="24"/>
        <v>63.4</v>
      </c>
      <c r="DD7" s="52">
        <f t="shared" si="24"/>
        <v>61.3</v>
      </c>
      <c r="DE7" s="52">
        <f t="shared" si="24"/>
        <v>61.4</v>
      </c>
      <c r="DF7" s="52">
        <f t="shared" si="24"/>
        <v>63.4</v>
      </c>
      <c r="DG7" s="52"/>
      <c r="DH7" s="52">
        <f>DH8</f>
        <v>16.600000000000001</v>
      </c>
      <c r="DI7" s="52">
        <f t="shared" ref="DI7:DQ7" si="25">DI8</f>
        <v>16.8</v>
      </c>
      <c r="DJ7" s="52">
        <f t="shared" si="25"/>
        <v>19.100000000000001</v>
      </c>
      <c r="DK7" s="52">
        <f t="shared" si="25"/>
        <v>20.100000000000001</v>
      </c>
      <c r="DL7" s="52">
        <f t="shared" si="25"/>
        <v>20.8</v>
      </c>
      <c r="DM7" s="52">
        <f t="shared" si="25"/>
        <v>24.2</v>
      </c>
      <c r="DN7" s="52">
        <f t="shared" si="25"/>
        <v>20.2</v>
      </c>
      <c r="DO7" s="52">
        <f t="shared" si="25"/>
        <v>20.2</v>
      </c>
      <c r="DP7" s="52">
        <f t="shared" si="25"/>
        <v>21.1</v>
      </c>
      <c r="DQ7" s="52">
        <f t="shared" si="25"/>
        <v>22</v>
      </c>
      <c r="DR7" s="52"/>
      <c r="DS7" s="52">
        <f>DS8</f>
        <v>85.2</v>
      </c>
      <c r="DT7" s="52">
        <f t="shared" ref="DT7:EB7" si="26">DT8</f>
        <v>95.3</v>
      </c>
      <c r="DU7" s="52">
        <f t="shared" si="26"/>
        <v>77.099999999999994</v>
      </c>
      <c r="DV7" s="52">
        <f t="shared" si="26"/>
        <v>79.5</v>
      </c>
      <c r="DW7" s="52">
        <f t="shared" si="26"/>
        <v>97.8</v>
      </c>
      <c r="DX7" s="52">
        <f t="shared" si="26"/>
        <v>75.099999999999994</v>
      </c>
      <c r="DY7" s="52">
        <f t="shared" si="26"/>
        <v>91.6</v>
      </c>
      <c r="DZ7" s="52">
        <f t="shared" si="26"/>
        <v>100.1</v>
      </c>
      <c r="EA7" s="52">
        <f t="shared" si="26"/>
        <v>94.9</v>
      </c>
      <c r="EB7" s="52">
        <f t="shared" si="26"/>
        <v>83.8</v>
      </c>
      <c r="EC7" s="52"/>
      <c r="ED7" s="52">
        <f>ED8</f>
        <v>73.099999999999994</v>
      </c>
      <c r="EE7" s="52">
        <f t="shared" ref="EE7:EM7" si="27">EE8</f>
        <v>15.1</v>
      </c>
      <c r="EF7" s="52">
        <f t="shared" si="27"/>
        <v>18.399999999999999</v>
      </c>
      <c r="EG7" s="52">
        <f t="shared" si="27"/>
        <v>23.5</v>
      </c>
      <c r="EH7" s="52">
        <f t="shared" si="27"/>
        <v>28.2</v>
      </c>
      <c r="EI7" s="52">
        <f t="shared" si="27"/>
        <v>52.9</v>
      </c>
      <c r="EJ7" s="52">
        <f t="shared" si="27"/>
        <v>51.4</v>
      </c>
      <c r="EK7" s="52">
        <f t="shared" si="27"/>
        <v>51.9</v>
      </c>
      <c r="EL7" s="52">
        <f t="shared" si="27"/>
        <v>53.8</v>
      </c>
      <c r="EM7" s="52">
        <f t="shared" si="27"/>
        <v>55.3</v>
      </c>
      <c r="EN7" s="52"/>
      <c r="EO7" s="52">
        <f>EO8</f>
        <v>69.3</v>
      </c>
      <c r="EP7" s="52">
        <f t="shared" ref="EP7:EX7" si="28">EP8</f>
        <v>54.3</v>
      </c>
      <c r="EQ7" s="52">
        <f t="shared" si="28"/>
        <v>60.4</v>
      </c>
      <c r="ER7" s="52">
        <f t="shared" si="28"/>
        <v>67.2</v>
      </c>
      <c r="ES7" s="52">
        <f t="shared" si="28"/>
        <v>74</v>
      </c>
      <c r="ET7" s="52">
        <f t="shared" si="28"/>
        <v>69.400000000000006</v>
      </c>
      <c r="EU7" s="52">
        <f t="shared" si="28"/>
        <v>71.900000000000006</v>
      </c>
      <c r="EV7" s="52">
        <f t="shared" si="28"/>
        <v>71.2</v>
      </c>
      <c r="EW7" s="52">
        <f t="shared" si="28"/>
        <v>71.8</v>
      </c>
      <c r="EX7" s="52">
        <f t="shared" si="28"/>
        <v>71.400000000000006</v>
      </c>
      <c r="EY7" s="52"/>
      <c r="EZ7" s="53">
        <f>EZ8</f>
        <v>27563732</v>
      </c>
      <c r="FA7" s="53">
        <f t="shared" ref="FA7:FI7" si="29">FA8</f>
        <v>57783410</v>
      </c>
      <c r="FB7" s="53">
        <f t="shared" si="29"/>
        <v>62690581</v>
      </c>
      <c r="FC7" s="53">
        <f t="shared" si="29"/>
        <v>63051755</v>
      </c>
      <c r="FD7" s="53">
        <f t="shared" si="29"/>
        <v>62982083</v>
      </c>
      <c r="FE7" s="53">
        <f t="shared" si="29"/>
        <v>49696718</v>
      </c>
      <c r="FF7" s="53">
        <f t="shared" si="29"/>
        <v>45896030</v>
      </c>
      <c r="FG7" s="53">
        <f t="shared" si="29"/>
        <v>47415042</v>
      </c>
      <c r="FH7" s="53">
        <f t="shared" si="29"/>
        <v>47985814</v>
      </c>
      <c r="FI7" s="53">
        <f t="shared" si="29"/>
        <v>49654543</v>
      </c>
      <c r="FJ7" s="53"/>
    </row>
    <row r="8" spans="1:166" s="54" customFormat="1" x14ac:dyDescent="0.2">
      <c r="A8" s="35"/>
      <c r="B8" s="55">
        <v>2023</v>
      </c>
      <c r="C8" s="55">
        <v>322059</v>
      </c>
      <c r="D8" s="55">
        <v>46</v>
      </c>
      <c r="E8" s="55">
        <v>6</v>
      </c>
      <c r="F8" s="55">
        <v>0</v>
      </c>
      <c r="G8" s="55">
        <v>1</v>
      </c>
      <c r="H8" s="55" t="s">
        <v>169</v>
      </c>
      <c r="I8" s="55" t="s">
        <v>170</v>
      </c>
      <c r="J8" s="55" t="s">
        <v>171</v>
      </c>
      <c r="K8" s="55" t="s">
        <v>172</v>
      </c>
      <c r="L8" s="55" t="s">
        <v>173</v>
      </c>
      <c r="M8" s="55" t="s">
        <v>174</v>
      </c>
      <c r="N8" s="55" t="s">
        <v>175</v>
      </c>
      <c r="O8" s="55" t="s">
        <v>176</v>
      </c>
      <c r="P8" s="55" t="s">
        <v>177</v>
      </c>
      <c r="Q8" s="56">
        <v>18</v>
      </c>
      <c r="R8" s="55" t="s">
        <v>178</v>
      </c>
      <c r="S8" s="55" t="s">
        <v>179</v>
      </c>
      <c r="T8" s="55" t="s">
        <v>180</v>
      </c>
      <c r="U8" s="56">
        <v>32195</v>
      </c>
      <c r="V8" s="56">
        <v>19219</v>
      </c>
      <c r="W8" s="55" t="s">
        <v>40</v>
      </c>
      <c r="X8" s="55" t="s">
        <v>181</v>
      </c>
      <c r="Y8" s="57" t="s">
        <v>182</v>
      </c>
      <c r="Z8" s="56">
        <v>180</v>
      </c>
      <c r="AA8" s="56">
        <v>45</v>
      </c>
      <c r="AB8" s="56" t="s">
        <v>40</v>
      </c>
      <c r="AC8" s="56" t="s">
        <v>40</v>
      </c>
      <c r="AD8" s="56">
        <v>4</v>
      </c>
      <c r="AE8" s="56">
        <v>229</v>
      </c>
      <c r="AF8" s="56">
        <v>171</v>
      </c>
      <c r="AG8" s="56">
        <v>44</v>
      </c>
      <c r="AH8" s="56">
        <v>215</v>
      </c>
      <c r="AI8" s="58">
        <v>94.6</v>
      </c>
      <c r="AJ8" s="58">
        <v>95.2</v>
      </c>
      <c r="AK8" s="58">
        <v>102.1</v>
      </c>
      <c r="AL8" s="58">
        <v>96.6</v>
      </c>
      <c r="AM8" s="58">
        <v>86.2</v>
      </c>
      <c r="AN8" s="58">
        <v>97</v>
      </c>
      <c r="AO8" s="58">
        <v>101.8</v>
      </c>
      <c r="AP8" s="58">
        <v>106.2</v>
      </c>
      <c r="AQ8" s="58">
        <v>103.5</v>
      </c>
      <c r="AR8" s="58">
        <v>93.8</v>
      </c>
      <c r="AS8" s="58">
        <v>96.6</v>
      </c>
      <c r="AT8" s="58">
        <v>89.3</v>
      </c>
      <c r="AU8" s="58">
        <v>86.4</v>
      </c>
      <c r="AV8" s="58">
        <v>80.8</v>
      </c>
      <c r="AW8" s="58">
        <v>79.400000000000006</v>
      </c>
      <c r="AX8" s="58">
        <v>78.900000000000006</v>
      </c>
      <c r="AY8" s="58">
        <v>89.3</v>
      </c>
      <c r="AZ8" s="58">
        <v>80.7</v>
      </c>
      <c r="BA8" s="58">
        <v>82.3</v>
      </c>
      <c r="BB8" s="58">
        <v>81.5</v>
      </c>
      <c r="BC8" s="58">
        <v>81.400000000000006</v>
      </c>
      <c r="BD8" s="58">
        <v>86.6</v>
      </c>
      <c r="BE8" s="59">
        <v>82.4</v>
      </c>
      <c r="BF8" s="59">
        <v>80.400000000000006</v>
      </c>
      <c r="BG8" s="59">
        <v>75.5</v>
      </c>
      <c r="BH8" s="59">
        <v>74.099999999999994</v>
      </c>
      <c r="BI8" s="59">
        <v>73.900000000000006</v>
      </c>
      <c r="BJ8" s="59">
        <v>86.5</v>
      </c>
      <c r="BK8" s="59">
        <v>77.599999999999994</v>
      </c>
      <c r="BL8" s="59">
        <v>79.2</v>
      </c>
      <c r="BM8" s="59">
        <v>78.400000000000006</v>
      </c>
      <c r="BN8" s="59">
        <v>78.2</v>
      </c>
      <c r="BO8" s="59">
        <v>83.9</v>
      </c>
      <c r="BP8" s="58">
        <v>52.6</v>
      </c>
      <c r="BQ8" s="58">
        <v>74.8</v>
      </c>
      <c r="BR8" s="58">
        <v>71.2</v>
      </c>
      <c r="BS8" s="58">
        <v>68.900000000000006</v>
      </c>
      <c r="BT8" s="58">
        <v>71.599999999999994</v>
      </c>
      <c r="BU8" s="58">
        <v>74.400000000000006</v>
      </c>
      <c r="BV8" s="58">
        <v>64.5</v>
      </c>
      <c r="BW8" s="58">
        <v>63.8</v>
      </c>
      <c r="BX8" s="58">
        <v>63.4</v>
      </c>
      <c r="BY8" s="58">
        <v>66.7</v>
      </c>
      <c r="BZ8" s="58">
        <v>68.7</v>
      </c>
      <c r="CA8" s="59">
        <v>37529</v>
      </c>
      <c r="CB8" s="59">
        <v>41442</v>
      </c>
      <c r="CC8" s="59">
        <v>44316</v>
      </c>
      <c r="CD8" s="59">
        <v>46116</v>
      </c>
      <c r="CE8" s="59">
        <v>45031</v>
      </c>
      <c r="CF8" s="59">
        <v>53523</v>
      </c>
      <c r="CG8" s="59">
        <v>51594</v>
      </c>
      <c r="CH8" s="59">
        <v>53805</v>
      </c>
      <c r="CI8" s="59">
        <v>56563</v>
      </c>
      <c r="CJ8" s="59">
        <v>56401</v>
      </c>
      <c r="CK8" s="58">
        <v>62428</v>
      </c>
      <c r="CL8" s="59">
        <v>9214</v>
      </c>
      <c r="CM8" s="59">
        <v>8971</v>
      </c>
      <c r="CN8" s="59">
        <v>10558</v>
      </c>
      <c r="CO8" s="59">
        <v>11483</v>
      </c>
      <c r="CP8" s="59">
        <v>11769</v>
      </c>
      <c r="CQ8" s="59">
        <v>15111</v>
      </c>
      <c r="CR8" s="59">
        <v>13767</v>
      </c>
      <c r="CS8" s="59">
        <v>14046</v>
      </c>
      <c r="CT8" s="59">
        <v>14550</v>
      </c>
      <c r="CU8" s="59">
        <v>14823</v>
      </c>
      <c r="CV8" s="58">
        <v>18236</v>
      </c>
      <c r="CW8" s="59">
        <v>54.8</v>
      </c>
      <c r="CX8" s="59">
        <v>64.5</v>
      </c>
      <c r="CY8" s="59">
        <v>61.1</v>
      </c>
      <c r="CZ8" s="59">
        <v>60.1</v>
      </c>
      <c r="DA8" s="59">
        <v>61.3</v>
      </c>
      <c r="DB8" s="59">
        <v>56.2</v>
      </c>
      <c r="DC8" s="59">
        <v>63.4</v>
      </c>
      <c r="DD8" s="59">
        <v>61.3</v>
      </c>
      <c r="DE8" s="59">
        <v>61.4</v>
      </c>
      <c r="DF8" s="59">
        <v>63.4</v>
      </c>
      <c r="DG8" s="59">
        <v>56.1</v>
      </c>
      <c r="DH8" s="59">
        <v>16.600000000000001</v>
      </c>
      <c r="DI8" s="59">
        <v>16.8</v>
      </c>
      <c r="DJ8" s="59">
        <v>19.100000000000001</v>
      </c>
      <c r="DK8" s="59">
        <v>20.100000000000001</v>
      </c>
      <c r="DL8" s="59">
        <v>20.8</v>
      </c>
      <c r="DM8" s="59">
        <v>24.2</v>
      </c>
      <c r="DN8" s="59">
        <v>20.2</v>
      </c>
      <c r="DO8" s="59">
        <v>20.2</v>
      </c>
      <c r="DP8" s="59">
        <v>21.1</v>
      </c>
      <c r="DQ8" s="59">
        <v>22</v>
      </c>
      <c r="DR8" s="59">
        <v>26.4</v>
      </c>
      <c r="DS8" s="59">
        <v>85.2</v>
      </c>
      <c r="DT8" s="59">
        <v>95.3</v>
      </c>
      <c r="DU8" s="59">
        <v>77.099999999999994</v>
      </c>
      <c r="DV8" s="59">
        <v>79.5</v>
      </c>
      <c r="DW8" s="59">
        <v>97.8</v>
      </c>
      <c r="DX8" s="59">
        <v>75.099999999999994</v>
      </c>
      <c r="DY8" s="59">
        <v>91.6</v>
      </c>
      <c r="DZ8" s="59">
        <v>100.1</v>
      </c>
      <c r="EA8" s="59">
        <v>94.9</v>
      </c>
      <c r="EB8" s="59">
        <v>83.8</v>
      </c>
      <c r="EC8" s="59">
        <v>54.5</v>
      </c>
      <c r="ED8" s="58">
        <v>73.099999999999994</v>
      </c>
      <c r="EE8" s="58">
        <v>15.1</v>
      </c>
      <c r="EF8" s="58">
        <v>18.399999999999999</v>
      </c>
      <c r="EG8" s="58">
        <v>23.5</v>
      </c>
      <c r="EH8" s="58">
        <v>28.2</v>
      </c>
      <c r="EI8" s="58">
        <v>52.9</v>
      </c>
      <c r="EJ8" s="58">
        <v>51.4</v>
      </c>
      <c r="EK8" s="58">
        <v>51.9</v>
      </c>
      <c r="EL8" s="58">
        <v>53.8</v>
      </c>
      <c r="EM8" s="58">
        <v>55.3</v>
      </c>
      <c r="EN8" s="58">
        <v>57</v>
      </c>
      <c r="EO8" s="58">
        <v>69.3</v>
      </c>
      <c r="EP8" s="58">
        <v>54.3</v>
      </c>
      <c r="EQ8" s="58">
        <v>60.4</v>
      </c>
      <c r="ER8" s="58">
        <v>67.2</v>
      </c>
      <c r="ES8" s="58">
        <v>74</v>
      </c>
      <c r="ET8" s="58">
        <v>69.400000000000006</v>
      </c>
      <c r="EU8" s="58">
        <v>71.900000000000006</v>
      </c>
      <c r="EV8" s="58">
        <v>71.2</v>
      </c>
      <c r="EW8" s="58">
        <v>71.8</v>
      </c>
      <c r="EX8" s="58">
        <v>71.400000000000006</v>
      </c>
      <c r="EY8" s="58">
        <v>70.400000000000006</v>
      </c>
      <c r="EZ8" s="59">
        <v>27563732</v>
      </c>
      <c r="FA8" s="59">
        <v>57783410</v>
      </c>
      <c r="FB8" s="59">
        <v>62690581</v>
      </c>
      <c r="FC8" s="59">
        <v>63051755</v>
      </c>
      <c r="FD8" s="59">
        <v>62982083</v>
      </c>
      <c r="FE8" s="59">
        <v>49696718</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塚原 守</cp:lastModifiedBy>
  <cp:lastPrinted>2025-01-29T06:40:16Z</cp:lastPrinted>
  <dcterms:created xsi:type="dcterms:W3CDTF">2025-01-16T06:44:19Z</dcterms:created>
  <dcterms:modified xsi:type="dcterms:W3CDTF">2025-01-29T06:52:12Z</dcterms:modified>
  <cp:category/>
</cp:coreProperties>
</file>