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idouNAS\suidou共有\11企画係\経営比較分析表\R5【経営比較分析表】2023_322041_46_010\【経営比較分析表】2023_322041_46_010\"/>
    </mc:Choice>
  </mc:AlternateContent>
  <workbookProtection workbookAlgorithmName="SHA-512" workbookHashValue="wl8Hbx+VIRbdfsecLfc87/Zg/l8vtEAJNV7E2dkLfVJRzWthxCnAWt0hQf8y4653yamqlpo/k7qMBReQrDhA4g==" workbookSaltValue="uqrf8EJ2tCKyhWQiIaL2C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<sst xmlns="http://schemas.openxmlformats.org/spreadsheetml/2006/main" count="228" uniqueCount="113">
  <si>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</si>
  <si>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</si>
  <si>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</si>
  <si>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</si>
  <si>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</si>
  <si>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</si>
  <si>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</si>
  <si>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</si>
  <si>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</si>
  <si>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</si>
  <si>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</si>
  <si>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</si>
  <si>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</si>
  <si>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</si>
  <si>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</si>
  <si>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</si>
  <si>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</si>
  <si>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</si>
  <si>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</si>
  <si>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</si>
  <si>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</si>
  <si>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</si>
  <si>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</si>
  <si>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</si>
  <si>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</si>
  <si>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</si>
  <si>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</si>
  <si>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</si>
  <si>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</si>
  <si>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</si>
  <si>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</si>
  <si>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</si>
  <si>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</si>
  <si>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</si>
  <si>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</si>
  <si>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</si>
  <si>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</si>
  <si>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</si>
  <si>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</si>
  <si>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</si>
  <si>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</si>
  <si>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</si>
  <si>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</si>
  <si>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</si>
  <si>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</si>
  <si>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</si>
  <si>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</si>
  <si>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</si>
  <si>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</si>
  <si>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</si>
  <si>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</si>
  <si>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</si>
  <si>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</si>
  <si>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</si>
  <si>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</si>
  <si>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</si>
  <si>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</si>
  <si>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</si>
  <si>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</si>
  <si>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</si>
  <si>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</si>
  <si>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</si>
  <si>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</si>
  <si>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</si>
  <si>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</si>
  <si>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</si>
  <si>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</si>
  <si>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</si>
  <si>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</si>
  <si>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</si>
  <si>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</si>
  <si>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</si>
  <si>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</si>
  <si>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</si>
  <si>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</si>
  <si>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</si>
  <si>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</si>
  <si>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</si>
  <si>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</si>
  <si>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</si>
  <si>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</si>
  <si>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</si>
  <si>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</si>
  <si>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</si>
  <si>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</si>
  <si>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</si>
  <si>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</si>
  <si>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</si>
  <si>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</si>
  <si>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</si>
  <si>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</si>
  <si>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</si>
  <si>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</si>
  <si>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</si>
  <si>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</si>
  <si>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</si>
  <si>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</si>
  <si>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</si>
  <si>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</si>
  <si>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</si>
  <si>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</si>
  <si>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</si>
  <si>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</si>
  <si>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</si>
  <si>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</si>
  <si>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</si>
  <si>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</si>
  <si>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</si>
  <si>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</si>
  <si>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</si>
  <si>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</si>
  <si>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平成30年度の簡水統合の影響により、例年平均値を大きく下回っていたが、令和2年度から令和4年度まで段階的に料金改定を行ったため、令和2年度から上昇している。
②累積欠損金比率　
　累積欠損金は発生していない。
③流動比率
　未払金が増加したが、建設改良工事の予算繰越により現金預金が前年度より増加しており、良好な状態を保っている。
④企業債残高対給水収益比率　
　簡水統合により引き継いた企業債が影響し、類似団体を下回っていたが、令和2年度から実施した料金改定等により数値は類似団体以下の良好な状態に改善している。
⑤料金回収率
　給水原価が上昇したことと、令和4年度に新型コロナウイルス感染症対応地方創生臨時交付金を活用し、水道料金の基本料金等減免措置を行ったことで供給単価が下がったため、一時的に数値が減少した。引き続き適切な料金収入の確保に努める。
⑥給水原価
　簡水統合の影響及び修繕費等の増加に加え、令和4年度は電気料金の高騰により動力費が増加したが、リバースオークションの効果により令和5年度は平均値を下回った。
⑦施設利用率
　施設利用率は統合前より引き続き高い水準を保っており、有用に施設が活用され、今後給水人口減少等の影響も想定されるため、将来的に管路のダウンサイジング等の検討が必要となる。
⑧有収率　
　水道管更新や漏水調査等により有収率を上げるよう努めているが、類似団体を大きく下回っており、引き続き老朽化した水道管の更新を進める必要がある。</t>
    <rPh sb="44" eb="46">
      <t>レイワ</t>
    </rPh>
    <rPh sb="47" eb="49">
      <t>ネンド</t>
    </rPh>
    <rPh sb="51" eb="53">
      <t>レイワ</t>
    </rPh>
    <rPh sb="54" eb="56">
      <t>ネンド</t>
    </rPh>
    <rPh sb="58" eb="61">
      <t>ダンカイテキ</t>
    </rPh>
    <rPh sb="62" eb="64">
      <t>リョウキン</t>
    </rPh>
    <rPh sb="64" eb="66">
      <t>カイテイ</t>
    </rPh>
    <rPh sb="67" eb="68">
      <t>オコナ</t>
    </rPh>
    <rPh sb="73" eb="75">
      <t>レイワ</t>
    </rPh>
    <rPh sb="76" eb="78">
      <t>ネンド</t>
    </rPh>
    <rPh sb="131" eb="133">
      <t>ケンセツ</t>
    </rPh>
    <rPh sb="133" eb="135">
      <t>カイリョウ</t>
    </rPh>
    <rPh sb="135" eb="137">
      <t>コウジ</t>
    </rPh>
    <rPh sb="138" eb="140">
      <t>ヨサン</t>
    </rPh>
    <rPh sb="140" eb="142">
      <t>クリコシ</t>
    </rPh>
    <rPh sb="145" eb="147">
      <t>ゲンキン</t>
    </rPh>
    <rPh sb="147" eb="149">
      <t>ヨキン</t>
    </rPh>
    <rPh sb="155" eb="157">
      <t>ゾウカ</t>
    </rPh>
    <rPh sb="228" eb="229">
      <t>ド</t>
    </rPh>
    <rPh sb="280" eb="282">
      <t>ジョウショウ</t>
    </rPh>
    <rPh sb="288" eb="290">
      <t>レイワ</t>
    </rPh>
    <rPh sb="291" eb="293">
      <t>ネンド</t>
    </rPh>
    <rPh sb="355" eb="358">
      <t>イチジテキ</t>
    </rPh>
    <rPh sb="359" eb="361">
      <t>スウチ</t>
    </rPh>
    <rPh sb="362" eb="364">
      <t>ゲンショウ</t>
    </rPh>
    <rPh sb="411" eb="412">
      <t>クワ</t>
    </rPh>
    <rPh sb="414" eb="416">
      <t>レイワ</t>
    </rPh>
    <rPh sb="451" eb="453">
      <t>コウカ</t>
    </rPh>
    <rPh sb="456" eb="458">
      <t>レイワ</t>
    </rPh>
    <rPh sb="459" eb="461">
      <t>ネンド</t>
    </rPh>
    <rPh sb="462" eb="465">
      <t>ヘイキンチ</t>
    </rPh>
    <rPh sb="466" eb="468">
      <t>シタマワ</t>
    </rPh>
    <phoneticPr fontId="4"/>
  </si>
  <si>
    <t>①有形固定資産減価償却率
　平均値を上回り、数値も年々増加しており、施設の老朽化が進んでいる。
②管路経年化率
　簡水統合による施設の増加、法定耐用年数に達する管路が増加する年代に入り数値が上昇している傾向にある。
③管路更新率
　耐震化の重要度、緊急度、管路の劣化状況等を踏まえて策定された施設耐震化更新計画に令和2年度より着手し、計画的に老朽施設の更新、耐震化を進めているが、類似団体より下回っているので引き続き改善していく必要がある。</t>
    <rPh sb="14" eb="17">
      <t>ヘイキンチ</t>
    </rPh>
    <rPh sb="57" eb="59">
      <t>カンスイ</t>
    </rPh>
    <rPh sb="59" eb="61">
      <t>トウゴウ</t>
    </rPh>
    <rPh sb="64" eb="66">
      <t>シセツ</t>
    </rPh>
    <rPh sb="67" eb="69">
      <t>ゾウカ</t>
    </rPh>
    <rPh sb="70" eb="72">
      <t>ホウテイ</t>
    </rPh>
    <rPh sb="72" eb="74">
      <t>タイヨウ</t>
    </rPh>
    <rPh sb="74" eb="76">
      <t>ネンスウ</t>
    </rPh>
    <rPh sb="77" eb="78">
      <t>タッ</t>
    </rPh>
    <rPh sb="80" eb="82">
      <t>カンロ</t>
    </rPh>
    <rPh sb="83" eb="85">
      <t>ゾウカ</t>
    </rPh>
    <rPh sb="87" eb="89">
      <t>ネンダイ</t>
    </rPh>
    <rPh sb="90" eb="91">
      <t>ハイ</t>
    </rPh>
    <rPh sb="92" eb="94">
      <t>スウチ</t>
    </rPh>
    <rPh sb="95" eb="97">
      <t>ジョウショウ</t>
    </rPh>
    <rPh sb="101" eb="103">
      <t>ケイコウ</t>
    </rPh>
    <rPh sb="146" eb="148">
      <t>シセツ</t>
    </rPh>
    <rPh sb="148" eb="151">
      <t>タイシンカ</t>
    </rPh>
    <rPh sb="151" eb="153">
      <t>コウシン</t>
    </rPh>
    <rPh sb="153" eb="155">
      <t>ケイカク</t>
    </rPh>
    <rPh sb="156" eb="158">
      <t>レイワ</t>
    </rPh>
    <rPh sb="159" eb="161">
      <t>ネンド</t>
    </rPh>
    <rPh sb="163" eb="165">
      <t>チャクシュ</t>
    </rPh>
    <rPh sb="167" eb="170">
      <t>ケイカクテキ</t>
    </rPh>
    <rPh sb="171" eb="173">
      <t>ロウキュウ</t>
    </rPh>
    <rPh sb="173" eb="175">
      <t>シセツ</t>
    </rPh>
    <rPh sb="176" eb="178">
      <t>コウシン</t>
    </rPh>
    <rPh sb="179" eb="182">
      <t>タイシンカ</t>
    </rPh>
    <rPh sb="183" eb="184">
      <t>スス</t>
    </rPh>
    <rPh sb="196" eb="198">
      <t>シタマワ</t>
    </rPh>
    <rPh sb="204" eb="205">
      <t>ヒ</t>
    </rPh>
    <rPh sb="206" eb="207">
      <t>ツヅ</t>
    </rPh>
    <rPh sb="214" eb="2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</si>
</sst>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c:v>
                </c:pt>
                <c:pt idx="1">
                  <c:v>0.2</c:v>
                </c:pt>
                <c:pt idx="2">
                  <c:v>0.38</c:v>
                </c:pt>
                <c:pt idx="3">
                  <c:v>0.25</c:v>
                </c:pt>
                <c:pt idx="4">
                  <c:v>0.12</c:v>
                </c:pt>
              </c:numCache>
            </c:numRef>
          </c:val>
          <c:extLst>
            <c:ext xmlns:c16="http://schemas.microsoft.com/office/drawing/2014/chart" uri="{C3380CC4-5D6E-409C-BE32-E72D297353CC}">
              <c16:uniqueId val="{00000000-56C7-4E45-8967-BA1446950B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56C7-4E45-8967-BA1446950B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80.510000000000005</c:v>
                </c:pt>
                <c:pt idx="1">
                  <c:v>81.510000000000005</c:v>
                </c:pt>
                <c:pt idx="2">
                  <c:v>80.989999999999995</c:v>
                </c:pt>
                <c:pt idx="3">
                  <c:v>79.72</c:v>
                </c:pt>
                <c:pt idx="4">
                  <c:v>78.819999999999993</c:v>
                </c:pt>
              </c:numCache>
            </c:numRef>
          </c:val>
          <c:extLst>
            <c:ext xmlns:c16="http://schemas.microsoft.com/office/drawing/2014/chart" uri="{C3380CC4-5D6E-409C-BE32-E72D297353CC}">
              <c16:uniqueId val="{00000000-EF25-4922-84C9-C89DB681FA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EF25-4922-84C9-C89DB681FA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75.36</c:v>
                </c:pt>
                <c:pt idx="1">
                  <c:v>76.680000000000007</c:v>
                </c:pt>
                <c:pt idx="2">
                  <c:v>75.56</c:v>
                </c:pt>
                <c:pt idx="3">
                  <c:v>74.36</c:v>
                </c:pt>
                <c:pt idx="4">
                  <c:v>73.72</c:v>
                </c:pt>
              </c:numCache>
            </c:numRef>
          </c:val>
          <c:extLst>
            <c:ext xmlns:c16="http://schemas.microsoft.com/office/drawing/2014/chart" uri="{C3380CC4-5D6E-409C-BE32-E72D297353CC}">
              <c16:uniqueId val="{00000000-8B03-4B4C-9843-24C405744F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8B03-4B4C-9843-24C405744F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103.6</c:v>
                </c:pt>
                <c:pt idx="1">
                  <c:v>100.87</c:v>
                </c:pt>
                <c:pt idx="2">
                  <c:v>108.57</c:v>
                </c:pt>
                <c:pt idx="3">
                  <c:v>110</c:v>
                </c:pt>
                <c:pt idx="4">
                  <c:v>116.26</c:v>
                </c:pt>
              </c:numCache>
            </c:numRef>
          </c:val>
          <c:extLst>
            <c:ext xmlns:c16="http://schemas.microsoft.com/office/drawing/2014/chart" uri="{C3380CC4-5D6E-409C-BE32-E72D297353CC}">
              <c16:uniqueId val="{00000000-2296-417D-AB66-9A56866638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2296-417D-AB66-9A56866638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55.99</c:v>
                </c:pt>
                <c:pt idx="1">
                  <c:v>57.36</c:v>
                </c:pt>
                <c:pt idx="2">
                  <c:v>58.09</c:v>
                </c:pt>
                <c:pt idx="3">
                  <c:v>58.87</c:v>
                </c:pt>
                <c:pt idx="4">
                  <c:v>60.02</c:v>
                </c:pt>
              </c:numCache>
            </c:numRef>
          </c:val>
          <c:extLst>
            <c:ext xmlns:c16="http://schemas.microsoft.com/office/drawing/2014/chart" uri="{C3380CC4-5D6E-409C-BE32-E72D297353CC}">
              <c16:uniqueId val="{00000000-997F-4FDE-A7FC-DCA492F688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997F-4FDE-A7FC-DCA492F688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29.96</c:v>
                </c:pt>
                <c:pt idx="1">
                  <c:v>31.37</c:v>
                </c:pt>
                <c:pt idx="2">
                  <c:v>30.95</c:v>
                </c:pt>
                <c:pt idx="3">
                  <c:v>30.86</c:v>
                </c:pt>
                <c:pt idx="4">
                  <c:v>32.51</c:v>
                </c:pt>
              </c:numCache>
            </c:numRef>
          </c:val>
          <c:extLst>
            <c:ext xmlns:c16="http://schemas.microsoft.com/office/drawing/2014/chart" uri="{C3380CC4-5D6E-409C-BE32-E72D297353CC}">
              <c16:uniqueId val="{00000000-FAEC-4C89-B349-76043E817B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FAEC-4C89-B349-76043E817B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E5-41CB-AC73-835967D497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6FE5-41CB-AC73-835967D497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345.63</c:v>
                </c:pt>
                <c:pt idx="1">
                  <c:v>362.95</c:v>
                </c:pt>
                <c:pt idx="2">
                  <c:v>324.66000000000003</c:v>
                </c:pt>
                <c:pt idx="3">
                  <c:v>325.32</c:v>
                </c:pt>
                <c:pt idx="4">
                  <c:v>355.75</c:v>
                </c:pt>
              </c:numCache>
            </c:numRef>
          </c:val>
          <c:extLst>
            <c:ext xmlns:c16="http://schemas.microsoft.com/office/drawing/2014/chart" uri="{C3380CC4-5D6E-409C-BE32-E72D297353CC}">
              <c16:uniqueId val="{00000000-AF1C-4484-868C-C3CD7D18A9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AF1C-4484-868C-C3CD7D18A9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444.47</c:v>
                </c:pt>
                <c:pt idx="1">
                  <c:v>389.91</c:v>
                </c:pt>
                <c:pt idx="2">
                  <c:v>349.87</c:v>
                </c:pt>
                <c:pt idx="3">
                  <c:v>351.32</c:v>
                </c:pt>
                <c:pt idx="4">
                  <c:v>311.64</c:v>
                </c:pt>
              </c:numCache>
            </c:numRef>
          </c:val>
          <c:extLst>
            <c:ext xmlns:c16="http://schemas.microsoft.com/office/drawing/2014/chart" uri="{C3380CC4-5D6E-409C-BE32-E72D297353CC}">
              <c16:uniqueId val="{00000000-8D47-496E-9F10-B07DE28A23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D47-496E-9F10-B07DE28A23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91.5</c:v>
                </c:pt>
                <c:pt idx="1">
                  <c:v>94.41</c:v>
                </c:pt>
                <c:pt idx="2">
                  <c:v>100.84</c:v>
                </c:pt>
                <c:pt idx="3">
                  <c:v>90.72</c:v>
                </c:pt>
                <c:pt idx="4">
                  <c:v>101.72</c:v>
                </c:pt>
              </c:numCache>
            </c:numRef>
          </c:val>
          <c:extLst>
            <c:ext xmlns:c16="http://schemas.microsoft.com/office/drawing/2014/chart" uri="{C3380CC4-5D6E-409C-BE32-E72D297353CC}">
              <c16:uniqueId val="{00000000-FA7F-4295-B59F-0D77A66479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FA7F-4295-B59F-0D77A66479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177.29</c:v>
                </c:pt>
                <c:pt idx="1">
                  <c:v>173.07</c:v>
                </c:pt>
                <c:pt idx="2">
                  <c:v>173.06</c:v>
                </c:pt>
                <c:pt idx="3">
                  <c:v>183.9</c:v>
                </c:pt>
                <c:pt idx="4">
                  <c:v>176.85</c:v>
                </c:pt>
              </c:numCache>
            </c:numRef>
          </c:val>
          <c:extLst>
            <c:ext xmlns:c16="http://schemas.microsoft.com/office/drawing/2014/chart" uri="{C3380CC4-5D6E-409C-BE32-E72D297353CC}">
              <c16:uniqueId val="{00000000-45BC-4421-864B-02C394E9D7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45BC-4421-864B-02C394E9D7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AT10" sqref="AT10:BA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島根県　益田市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43708</v>
      </c>
      <c r="AM8" s="58"/>
      <c r="AN8" s="58"/>
      <c r="AO8" s="58"/>
      <c r="AP8" s="58"/>
      <c r="AQ8" s="58"/>
      <c r="AR8" s="58"/>
      <c r="AS8" s="58"/>
      <c r="AT8" s="55">
        <f>データ!$S$6</f>
        <v>733.19</v>
      </c>
      <c r="AU8" s="56"/>
      <c r="AV8" s="56"/>
      <c r="AW8" s="56"/>
      <c r="AX8" s="56"/>
      <c r="AY8" s="56"/>
      <c r="AZ8" s="56"/>
      <c r="BA8" s="56"/>
      <c r="BB8" s="45">
        <f>データ!$T$6</f>
        <v>59.61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73.13</v>
      </c>
      <c r="J10" s="56"/>
      <c r="K10" s="56"/>
      <c r="L10" s="56"/>
      <c r="M10" s="56"/>
      <c r="N10" s="56"/>
      <c r="O10" s="57"/>
      <c r="P10" s="45">
        <f>データ!$P$6</f>
        <v>96.04</v>
      </c>
      <c r="Q10" s="45"/>
      <c r="R10" s="45"/>
      <c r="S10" s="45"/>
      <c r="T10" s="45"/>
      <c r="U10" s="45"/>
      <c r="V10" s="45"/>
      <c r="W10" s="58">
        <f>データ!$Q$6</f>
        <v>3476</v>
      </c>
      <c r="X10" s="58"/>
      <c r="Y10" s="58"/>
      <c r="Z10" s="58"/>
      <c r="AA10" s="58"/>
      <c r="AB10" s="58"/>
      <c r="AC10" s="58"/>
      <c r="AD10" s="2"/>
      <c r="AE10" s="2"/>
      <c r="AF10" s="2"/>
      <c r="AG10" s="2"/>
      <c r="AH10" s="2"/>
      <c r="AI10" s="2"/>
      <c r="AJ10" s="2"/>
      <c r="AK10" s="2"/>
      <c r="AL10" s="58">
        <f>データ!$U$6</f>
        <v>41612</v>
      </c>
      <c r="AM10" s="58"/>
      <c r="AN10" s="58"/>
      <c r="AO10" s="58"/>
      <c r="AP10" s="58"/>
      <c r="AQ10" s="58"/>
      <c r="AR10" s="58"/>
      <c r="AS10" s="58"/>
      <c r="AT10" s="55">
        <f>データ!$V$6</f>
        <v>132.6</v>
      </c>
      <c r="AU10" s="56"/>
      <c r="AV10" s="56"/>
      <c r="AW10" s="56"/>
      <c r="AX10" s="56"/>
      <c r="AY10" s="56"/>
      <c r="AZ10" s="56"/>
      <c r="BA10" s="56"/>
      <c r="BB10" s="45">
        <f>データ!$W$6</f>
        <v>313.82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3RKFcV7rIrp4v4k2zBgS7jShzsDUD/l1wJTNQdp1/NTRY7X6Zk0+KYpZJriAv6rwschm+4cJK/o+oqfLj6fqA==" saltValue="1t73eS/Sf5mvltPtCSFA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322041</v>
      </c>
      <c r="D6" s="20">
        <f t="shared" si="3"/>
        <v>46</v>
      </c>
      <c r="E6" s="20">
        <f t="shared" si="3"/>
        <v>1</v>
      </c>
      <c r="F6" s="20">
        <f t="shared" si="3"/>
        <v>0</v>
      </c>
      <c r="G6" s="20">
        <f t="shared" si="3"/>
        <v>1</v>
      </c>
      <c r="H6" s="20" t="str">
        <f t="shared" si="3"/>
        <v>島根県　益田市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73.13</v>
      </c>
      <c r="P6" s="21">
        <f t="shared" si="3"/>
        <v>96.04</v>
      </c>
      <c r="Q6" s="21">
        <f t="shared" si="3"/>
        <v>3476</v>
      </c>
      <c r="R6" s="21">
        <f t="shared" si="3"/>
        <v>43708</v>
      </c>
      <c r="S6" s="21">
        <f t="shared" si="3"/>
        <v>733.19</v>
      </c>
      <c r="T6" s="21">
        <f t="shared" si="3"/>
        <v>59.61</v>
      </c>
      <c r="U6" s="21">
        <f t="shared" si="3"/>
        <v>41612</v>
      </c>
      <c r="V6" s="21">
        <f t="shared" si="3"/>
        <v>132.6</v>
      </c>
      <c r="W6" s="21">
        <f t="shared" si="3"/>
        <v>313.82</v>
      </c>
      <c r="X6" s="22">
        <f>IF(X7="",NA(),X7)</f>
        <v>103.6</v>
      </c>
      <c r="Y6" s="22">
        <f t="shared" ref="Y6:AG6" si="4">IF(Y7="",NA(),Y7)</f>
        <v>100.87</v>
      </c>
      <c r="Z6" s="22">
        <f t="shared" si="4"/>
        <v>108.57</v>
      </c>
      <c r="AA6" s="22">
        <f t="shared" si="4"/>
        <v>110</v>
      </c>
      <c r="AB6" s="22">
        <f t="shared" si="4"/>
        <v>116.26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345.63</v>
      </c>
      <c r="AU6" s="22">
        <f t="shared" ref="AU6:BC6" si="6">IF(AU7="",NA(),AU7)</f>
        <v>362.95</v>
      </c>
      <c r="AV6" s="22">
        <f t="shared" si="6"/>
        <v>324.66000000000003</v>
      </c>
      <c r="AW6" s="22">
        <f t="shared" si="6"/>
        <v>325.32</v>
      </c>
      <c r="AX6" s="22">
        <f t="shared" si="6"/>
        <v>355.75</v>
      </c>
      <c r="AY6" s="22">
        <f t="shared" si="6"/>
        <v>365.18</v>
      </c>
      <c r="AZ6" s="22">
        <f t="shared" si="6"/>
        <v>327.77</v>
      </c>
      <c r="BA6" s="22">
        <f t="shared" si="6"/>
        <v>338.02</v>
      </c>
      <c r="BB6" s="22">
        <f t="shared" si="6"/>
        <v>345.94</v>
      </c>
      <c r="BC6" s="22">
        <f t="shared" si="6"/>
        <v>329.7</v>
      </c>
      <c r="BD6" s="21" t="str">
        <f>IF(BD7="","",IF(BD7="-","【-】","【"&amp;SUBSTITUTE(TEXT(BD7,"#,##0.00"),"-","△")&amp;"】"))</f>
        <v>【243.36】</v>
      </c>
      <c r="BE6" s="22">
        <f>IF(BE7="",NA(),BE7)</f>
        <v>444.47</v>
      </c>
      <c r="BF6" s="22">
        <f t="shared" ref="BF6:BN6" si="7">IF(BF7="",NA(),BF7)</f>
        <v>389.91</v>
      </c>
      <c r="BG6" s="22">
        <f t="shared" si="7"/>
        <v>349.87</v>
      </c>
      <c r="BH6" s="22">
        <f t="shared" si="7"/>
        <v>351.32</v>
      </c>
      <c r="BI6" s="22">
        <f t="shared" si="7"/>
        <v>311.64</v>
      </c>
      <c r="BJ6" s="22">
        <f t="shared" si="7"/>
        <v>371.65</v>
      </c>
      <c r="BK6" s="22">
        <f t="shared" si="7"/>
        <v>397.1</v>
      </c>
      <c r="BL6" s="22">
        <f t="shared" si="7"/>
        <v>379.91</v>
      </c>
      <c r="BM6" s="22">
        <f t="shared" si="7"/>
        <v>386.61</v>
      </c>
      <c r="BN6" s="22">
        <f t="shared" si="7"/>
        <v>381.56</v>
      </c>
      <c r="BO6" s="21" t="str">
        <f>IF(BO7="","",IF(BO7="-","【-】","【"&amp;SUBSTITUTE(TEXT(BO7,"#,##0.00"),"-","△")&amp;"】"))</f>
        <v>【265.93】</v>
      </c>
      <c r="BP6" s="22">
        <f>IF(BP7="",NA(),BP7)</f>
        <v>91.5</v>
      </c>
      <c r="BQ6" s="22">
        <f t="shared" ref="BQ6:BY6" si="8">IF(BQ7="",NA(),BQ7)</f>
        <v>94.41</v>
      </c>
      <c r="BR6" s="22">
        <f t="shared" si="8"/>
        <v>100.84</v>
      </c>
      <c r="BS6" s="22">
        <f t="shared" si="8"/>
        <v>90.72</v>
      </c>
      <c r="BT6" s="22">
        <f t="shared" si="8"/>
        <v>101.72</v>
      </c>
      <c r="BU6" s="22">
        <f t="shared" si="8"/>
        <v>98.77</v>
      </c>
      <c r="BV6" s="22">
        <f t="shared" si="8"/>
        <v>95.79</v>
      </c>
      <c r="BW6" s="22">
        <f t="shared" si="8"/>
        <v>98.3</v>
      </c>
      <c r="BX6" s="22">
        <f t="shared" si="8"/>
        <v>93.82</v>
      </c>
      <c r="BY6" s="22">
        <f t="shared" si="8"/>
        <v>95.04</v>
      </c>
      <c r="BZ6" s="21" t="str">
        <f>IF(BZ7="","",IF(BZ7="-","【-】","【"&amp;SUBSTITUTE(TEXT(BZ7,"#,##0.00"),"-","△")&amp;"】"))</f>
        <v>【97.82】</v>
      </c>
      <c r="CA6" s="22">
        <f>IF(CA7="",NA(),CA7)</f>
        <v>177.29</v>
      </c>
      <c r="CB6" s="22">
        <f t="shared" ref="CB6:CJ6" si="9">IF(CB7="",NA(),CB7)</f>
        <v>173.07</v>
      </c>
      <c r="CC6" s="22">
        <f t="shared" si="9"/>
        <v>173.06</v>
      </c>
      <c r="CD6" s="22">
        <f t="shared" si="9"/>
        <v>183.9</v>
      </c>
      <c r="CE6" s="22">
        <f t="shared" si="9"/>
        <v>176.85</v>
      </c>
      <c r="CF6" s="22">
        <f t="shared" si="9"/>
        <v>173.67</v>
      </c>
      <c r="CG6" s="22">
        <f t="shared" si="9"/>
        <v>171.13</v>
      </c>
      <c r="CH6" s="22">
        <f t="shared" si="9"/>
        <v>173.7</v>
      </c>
      <c r="CI6" s="22">
        <f t="shared" si="9"/>
        <v>178.94</v>
      </c>
      <c r="CJ6" s="22">
        <f t="shared" si="9"/>
        <v>180.19</v>
      </c>
      <c r="CK6" s="21" t="str">
        <f>IF(CK7="","",IF(CK7="-","【-】","【"&amp;SUBSTITUTE(TEXT(CK7,"#,##0.00"),"-","△")&amp;"】"))</f>
        <v>【177.56】</v>
      </c>
      <c r="CL6" s="22">
        <f>IF(CL7="",NA(),CL7)</f>
        <v>80.510000000000005</v>
      </c>
      <c r="CM6" s="22">
        <f t="shared" ref="CM6:CU6" si="10">IF(CM7="",NA(),CM7)</f>
        <v>81.510000000000005</v>
      </c>
      <c r="CN6" s="22">
        <f t="shared" si="10"/>
        <v>80.989999999999995</v>
      </c>
      <c r="CO6" s="22">
        <f t="shared" si="10"/>
        <v>79.72</v>
      </c>
      <c r="CP6" s="22">
        <f t="shared" si="10"/>
        <v>78.819999999999993</v>
      </c>
      <c r="CQ6" s="22">
        <f t="shared" si="10"/>
        <v>59.67</v>
      </c>
      <c r="CR6" s="22">
        <f t="shared" si="10"/>
        <v>60.12</v>
      </c>
      <c r="CS6" s="22">
        <f t="shared" si="10"/>
        <v>60.34</v>
      </c>
      <c r="CT6" s="22">
        <f t="shared" si="10"/>
        <v>59.54</v>
      </c>
      <c r="CU6" s="22">
        <f t="shared" si="10"/>
        <v>59.26</v>
      </c>
      <c r="CV6" s="21" t="str">
        <f>IF(CV7="","",IF(CV7="-","【-】","【"&amp;SUBSTITUTE(TEXT(CV7,"#,##0.00"),"-","△")&amp;"】"))</f>
        <v>【59.81】</v>
      </c>
      <c r="CW6" s="22">
        <f>IF(CW7="",NA(),CW7)</f>
        <v>75.36</v>
      </c>
      <c r="CX6" s="22">
        <f t="shared" ref="CX6:DF6" si="11">IF(CX7="",NA(),CX7)</f>
        <v>76.680000000000007</v>
      </c>
      <c r="CY6" s="22">
        <f t="shared" si="11"/>
        <v>75.56</v>
      </c>
      <c r="CZ6" s="22">
        <f t="shared" si="11"/>
        <v>74.36</v>
      </c>
      <c r="DA6" s="22">
        <f t="shared" si="11"/>
        <v>73.72</v>
      </c>
      <c r="DB6" s="22">
        <f t="shared" si="11"/>
        <v>84.6</v>
      </c>
      <c r="DC6" s="22">
        <f t="shared" si="11"/>
        <v>84.24</v>
      </c>
      <c r="DD6" s="22">
        <f t="shared" si="11"/>
        <v>84.19</v>
      </c>
      <c r="DE6" s="22">
        <f t="shared" si="11"/>
        <v>83.93</v>
      </c>
      <c r="DF6" s="22">
        <f t="shared" si="11"/>
        <v>83.84</v>
      </c>
      <c r="DG6" s="21" t="str">
        <f>IF(DG7="","",IF(DG7="-","【-】","【"&amp;SUBSTITUTE(TEXT(DG7,"#,##0.00"),"-","△")&amp;"】"))</f>
        <v>【89.42】</v>
      </c>
      <c r="DH6" s="22">
        <f>IF(DH7="",NA(),DH7)</f>
        <v>55.99</v>
      </c>
      <c r="DI6" s="22">
        <f t="shared" ref="DI6:DQ6" si="12">IF(DI7="",NA(),DI7)</f>
        <v>57.36</v>
      </c>
      <c r="DJ6" s="22">
        <f t="shared" si="12"/>
        <v>58.09</v>
      </c>
      <c r="DK6" s="22">
        <f t="shared" si="12"/>
        <v>58.87</v>
      </c>
      <c r="DL6" s="22">
        <f t="shared" si="12"/>
        <v>60.02</v>
      </c>
      <c r="DM6" s="22">
        <f t="shared" si="12"/>
        <v>48.17</v>
      </c>
      <c r="DN6" s="22">
        <f t="shared" si="12"/>
        <v>48.83</v>
      </c>
      <c r="DO6" s="22">
        <f t="shared" si="12"/>
        <v>49.96</v>
      </c>
      <c r="DP6" s="22">
        <f t="shared" si="12"/>
        <v>50.82</v>
      </c>
      <c r="DQ6" s="22">
        <f t="shared" si="12"/>
        <v>51.82</v>
      </c>
      <c r="DR6" s="21" t="str">
        <f>IF(DR7="","",IF(DR7="-","【-】","【"&amp;SUBSTITUTE(TEXT(DR7,"#,##0.00"),"-","△")&amp;"】"))</f>
        <v>【52.02】</v>
      </c>
      <c r="DS6" s="22">
        <f>IF(DS7="",NA(),DS7)</f>
        <v>29.96</v>
      </c>
      <c r="DT6" s="22">
        <f t="shared" ref="DT6:EB6" si="13">IF(DT7="",NA(),DT7)</f>
        <v>31.37</v>
      </c>
      <c r="DU6" s="22">
        <f t="shared" si="13"/>
        <v>30.95</v>
      </c>
      <c r="DV6" s="22">
        <f t="shared" si="13"/>
        <v>30.86</v>
      </c>
      <c r="DW6" s="22">
        <f t="shared" si="13"/>
        <v>32.51</v>
      </c>
      <c r="DX6" s="22">
        <f t="shared" si="13"/>
        <v>17.12</v>
      </c>
      <c r="DY6" s="22">
        <f t="shared" si="13"/>
        <v>18.18</v>
      </c>
      <c r="DZ6" s="22">
        <f t="shared" si="13"/>
        <v>19.32</v>
      </c>
      <c r="EA6" s="22">
        <f t="shared" si="13"/>
        <v>21.16</v>
      </c>
      <c r="EB6" s="22">
        <f t="shared" si="13"/>
        <v>22.72</v>
      </c>
      <c r="EC6" s="21" t="str">
        <f>IF(EC7="","",IF(EC7="-","【-】","【"&amp;SUBSTITUTE(TEXT(EC7,"#,##0.00"),"-","△")&amp;"】"))</f>
        <v>【25.37】</v>
      </c>
      <c r="ED6" s="22">
        <f>IF(ED7="",NA(),ED7)</f>
        <v>0.1</v>
      </c>
      <c r="EE6" s="22">
        <f t="shared" ref="EE6:EM6" si="14">IF(EE7="",NA(),EE7)</f>
        <v>0.2</v>
      </c>
      <c r="EF6" s="22">
        <f t="shared" si="14"/>
        <v>0.38</v>
      </c>
      <c r="EG6" s="22">
        <f t="shared" si="14"/>
        <v>0.25</v>
      </c>
      <c r="EH6" s="22">
        <f t="shared" si="14"/>
        <v>0.12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322041</v>
      </c>
      <c r="D7" s="24">
        <v>46</v>
      </c>
      <c r="E7" s="24">
        <v>1</v>
      </c>
      <c r="F7" s="24">
        <v>0</v>
      </c>
      <c r="G7" s="24">
        <v>1</v>
      </c>
      <c r="H7" s="24" t="s">
        <v>93</v>
      </c>
      <c r="I7" s="24" t="s">
        <v>94</v>
      </c>
      <c r="J7" s="24" t="s">
        <v>95</v>
      </c>
      <c r="K7" s="24" t="s">
        <v>96</v>
      </c>
      <c r="L7" s="24" t="s">
        <v>97</v>
      </c>
      <c r="M7" s="24" t="s">
        <v>98</v>
      </c>
      <c r="N7" s="25" t="s">
        <v>99</v>
      </c>
      <c r="O7" s="25">
        <v>73.13</v>
      </c>
      <c r="P7" s="25">
        <v>96.04</v>
      </c>
      <c r="Q7" s="25">
        <v>3476</v>
      </c>
      <c r="R7" s="25">
        <v>43708</v>
      </c>
      <c r="S7" s="25">
        <v>733.19</v>
      </c>
      <c r="T7" s="25">
        <v>59.61</v>
      </c>
      <c r="U7" s="25">
        <v>41612</v>
      </c>
      <c r="V7" s="25">
        <v>132.6</v>
      </c>
      <c r="W7" s="25">
        <v>313.82</v>
      </c>
      <c r="X7" s="25">
        <v>103.6</v>
      </c>
      <c r="Y7" s="25">
        <v>100.87</v>
      </c>
      <c r="Z7" s="25">
        <v>108.57</v>
      </c>
      <c r="AA7" s="25">
        <v>110</v>
      </c>
      <c r="AB7" s="25">
        <v>116.26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345.63</v>
      </c>
      <c r="AU7" s="25">
        <v>362.95</v>
      </c>
      <c r="AV7" s="25">
        <v>324.66000000000003</v>
      </c>
      <c r="AW7" s="25">
        <v>325.32</v>
      </c>
      <c r="AX7" s="25">
        <v>355.75</v>
      </c>
      <c r="AY7" s="25">
        <v>365.18</v>
      </c>
      <c r="AZ7" s="25">
        <v>327.77</v>
      </c>
      <c r="BA7" s="25">
        <v>338.02</v>
      </c>
      <c r="BB7" s="25">
        <v>345.94</v>
      </c>
      <c r="BC7" s="25">
        <v>329.7</v>
      </c>
      <c r="BD7" s="25">
        <v>243.36</v>
      </c>
      <c r="BE7" s="25">
        <v>444.47</v>
      </c>
      <c r="BF7" s="25">
        <v>389.91</v>
      </c>
      <c r="BG7" s="25">
        <v>349.87</v>
      </c>
      <c r="BH7" s="25">
        <v>351.32</v>
      </c>
      <c r="BI7" s="25">
        <v>311.64</v>
      </c>
      <c r="BJ7" s="25">
        <v>371.65</v>
      </c>
      <c r="BK7" s="25">
        <v>397.1</v>
      </c>
      <c r="BL7" s="25">
        <v>379.91</v>
      </c>
      <c r="BM7" s="25">
        <v>386.61</v>
      </c>
      <c r="BN7" s="25">
        <v>381.56</v>
      </c>
      <c r="BO7" s="25">
        <v>265.93</v>
      </c>
      <c r="BP7" s="25">
        <v>91.5</v>
      </c>
      <c r="BQ7" s="25">
        <v>94.41</v>
      </c>
      <c r="BR7" s="25">
        <v>100.84</v>
      </c>
      <c r="BS7" s="25">
        <v>90.72</v>
      </c>
      <c r="BT7" s="25">
        <v>101.72</v>
      </c>
      <c r="BU7" s="25">
        <v>98.77</v>
      </c>
      <c r="BV7" s="25">
        <v>95.79</v>
      </c>
      <c r="BW7" s="25">
        <v>98.3</v>
      </c>
      <c r="BX7" s="25">
        <v>93.82</v>
      </c>
      <c r="BY7" s="25">
        <v>95.04</v>
      </c>
      <c r="BZ7" s="25">
        <v>97.82</v>
      </c>
      <c r="CA7" s="25">
        <v>177.29</v>
      </c>
      <c r="CB7" s="25">
        <v>173.07</v>
      </c>
      <c r="CC7" s="25">
        <v>173.06</v>
      </c>
      <c r="CD7" s="25">
        <v>183.9</v>
      </c>
      <c r="CE7" s="25">
        <v>176.85</v>
      </c>
      <c r="CF7" s="25">
        <v>173.67</v>
      </c>
      <c r="CG7" s="25">
        <v>171.13</v>
      </c>
      <c r="CH7" s="25">
        <v>173.7</v>
      </c>
      <c r="CI7" s="25">
        <v>178.94</v>
      </c>
      <c r="CJ7" s="25">
        <v>180.19</v>
      </c>
      <c r="CK7" s="25">
        <v>177.56</v>
      </c>
      <c r="CL7" s="25">
        <v>80.510000000000005</v>
      </c>
      <c r="CM7" s="25">
        <v>81.510000000000005</v>
      </c>
      <c r="CN7" s="25">
        <v>80.989999999999995</v>
      </c>
      <c r="CO7" s="25">
        <v>79.72</v>
      </c>
      <c r="CP7" s="25">
        <v>78.819999999999993</v>
      </c>
      <c r="CQ7" s="25">
        <v>59.67</v>
      </c>
      <c r="CR7" s="25">
        <v>60.12</v>
      </c>
      <c r="CS7" s="25">
        <v>60.34</v>
      </c>
      <c r="CT7" s="25">
        <v>59.54</v>
      </c>
      <c r="CU7" s="25">
        <v>59.26</v>
      </c>
      <c r="CV7" s="25">
        <v>59.81</v>
      </c>
      <c r="CW7" s="25">
        <v>75.36</v>
      </c>
      <c r="CX7" s="25">
        <v>76.680000000000007</v>
      </c>
      <c r="CY7" s="25">
        <v>75.56</v>
      </c>
      <c r="CZ7" s="25">
        <v>74.36</v>
      </c>
      <c r="DA7" s="25">
        <v>73.72</v>
      </c>
      <c r="DB7" s="25">
        <v>84.6</v>
      </c>
      <c r="DC7" s="25">
        <v>84.24</v>
      </c>
      <c r="DD7" s="25">
        <v>84.19</v>
      </c>
      <c r="DE7" s="25">
        <v>83.93</v>
      </c>
      <c r="DF7" s="25">
        <v>83.84</v>
      </c>
      <c r="DG7" s="25">
        <v>89.42</v>
      </c>
      <c r="DH7" s="25">
        <v>55.99</v>
      </c>
      <c r="DI7" s="25">
        <v>57.36</v>
      </c>
      <c r="DJ7" s="25">
        <v>58.09</v>
      </c>
      <c r="DK7" s="25">
        <v>58.87</v>
      </c>
      <c r="DL7" s="25">
        <v>60.02</v>
      </c>
      <c r="DM7" s="25">
        <v>48.17</v>
      </c>
      <c r="DN7" s="25">
        <v>48.83</v>
      </c>
      <c r="DO7" s="25">
        <v>49.96</v>
      </c>
      <c r="DP7" s="25">
        <v>50.82</v>
      </c>
      <c r="DQ7" s="25">
        <v>51.82</v>
      </c>
      <c r="DR7" s="25">
        <v>52.02</v>
      </c>
      <c r="DS7" s="25">
        <v>29.96</v>
      </c>
      <c r="DT7" s="25">
        <v>31.37</v>
      </c>
      <c r="DU7" s="25">
        <v>30.95</v>
      </c>
      <c r="DV7" s="25">
        <v>30.86</v>
      </c>
      <c r="DW7" s="25">
        <v>32.51</v>
      </c>
      <c r="DX7" s="25">
        <v>17.12</v>
      </c>
      <c r="DY7" s="25">
        <v>18.18</v>
      </c>
      <c r="DZ7" s="25">
        <v>19.32</v>
      </c>
      <c r="EA7" s="25">
        <v>21.16</v>
      </c>
      <c r="EB7" s="25">
        <v>22.72</v>
      </c>
      <c r="EC7" s="25">
        <v>25.37</v>
      </c>
      <c r="ED7" s="25">
        <v>0.1</v>
      </c>
      <c r="EE7" s="25">
        <v>0.2</v>
      </c>
      <c r="EF7" s="25">
        <v>0.38</v>
      </c>
      <c r="EG7" s="25">
        <v>0.25</v>
      </c>
      <c r="EH7" s="25">
        <v>0.12</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MSDPC-207</cp:lastModifiedBy>
  <dcterms:created xsi:type="dcterms:W3CDTF">2025-01-24T06:53:07Z</dcterms:created>
  <dcterms:modified xsi:type="dcterms:W3CDTF">2025-01-29T00:39:19Z</dcterms:modified>
  <cp:category/>
</cp:coreProperties>
</file>