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lsv\庁内共有\2_グループ共有\000_部共有\上下水道局共有\③　下水道関係\02-0　決算\05 経営比較分析表（総務省）\R5\"/>
    </mc:Choice>
  </mc:AlternateContent>
  <xr:revisionPtr revIDLastSave="0" documentId="13_ncr:1_{0A082AD5-F807-4BBC-B737-48A2ACCC5DE7}" xr6:coauthVersionLast="45" xr6:coauthVersionMax="45" xr10:uidLastSave="{00000000-0000-0000-0000-000000000000}"/>
  <workbookProtection workbookAlgorithmName="SHA-512" workbookHashValue="XLIQqGpp9kZDItfZI8co3LqQqOWZ9YfyHVWJumoUhzYFYoADpbNNPp7pQBb05uo7OzBQZTfavm8vXsdU7z22eg==" workbookSaltValue="uE+OwCicjh9tib+G7uI3jA==" workbookSpinCount="100000" lockStructure="1"/>
  <bookViews>
    <workbookView xWindow="-120" yWindow="-120" windowWidth="29040" windowHeight="164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<sst xmlns="http://schemas.openxmlformats.org/spreadsheetml/2006/main" count="247" uniqueCount="122">
  <si>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</si>
  <si>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</si>
  <si>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</si>
  <si>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</si>
  <si>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</si>
  <si>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</si>
  <si>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</si>
  <si>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</si>
  <si>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</si>
  <si>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</si>
  <si>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</si>
  <si>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</si>
  <si>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</si>
  <si>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</si>
  <si>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</si>
  <si>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</si>
  <si>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</si>
  <si>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</si>
  <si>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</si>
  <si>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</si>
  <si>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</si>
  <si>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</si>
  <si>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</si>
  <si>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</si>
  <si>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</si>
  <si>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</si>
  <si>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</si>
  <si>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</si>
  <si>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</si>
  <si>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</si>
  <si>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</si>
  <si>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</si>
  <si>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</si>
  <si>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</si>
  <si>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</si>
  <si>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</si>
  <si>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</si>
  <si>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</si>
  <si>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</si>
  <si>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</si>
  <si>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</si>
  <si>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</si>
  <si>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</si>
  <si>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</si>
  <si>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</si>
  <si>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</si>
  <si>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</si>
  <si>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</si>
  <si>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</si>
  <si>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</si>
  <si>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</si>
  <si>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</si>
  <si>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</si>
  <si>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</si>
  <si>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</si>
  <si>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</si>
  <si>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</si>
  <si>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</si>
  <si>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</si>
  <si>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</si>
  <si>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</si>
  <si>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</si>
  <si>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</si>
  <si>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</si>
  <si>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</si>
  <si>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</si>
  <si>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</si>
  <si>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</si>
  <si>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</si>
  <si>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</si>
  <si>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</si>
  <si>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</si>
  <si>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</si>
  <si>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</si>
  <si>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</si>
  <si>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</si>
  <si>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</si>
  <si>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</si>
  <si>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</si>
  <si>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</si>
  <si>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</si>
  <si>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</si>
  <si>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</si>
  <si>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</si>
  <si>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</si>
  <si>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</si>
  <si>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</si>
  <si>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</si>
  <si>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</si>
  <si>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</si>
  <si>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</si>
  <si>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</si>
  <si>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</si>
  <si>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</si>
  <si>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</si>
  <si>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</si>
  <si>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</si>
  <si>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</si>
  <si>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</si>
  <si>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出雲市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</si>
  <si>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</si>
  <si>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</si>
  <si>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</si>
  <si>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</si>
  <si>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</si>
  <si>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</si>
  <si>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</si>
  <si>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</si>
  <si>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</si>
  <si>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</si>
  <si>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</si>
  <si>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</si>
  <si>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</si>
  <si>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</si>
  <si>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</si>
  <si>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</si>
  <si>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</si>
  <si>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</si>
  <si>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</si>
  <si>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本事業は、新規の浄化槽設置を終了していることから、今後は、施設の適正な管理運営を実施していく必要がある。
　令和５年度は、汚水処理費が減少したため、経費回収率が前年度より高くなり、汚水処理原価が前年度より低くなった。
　今後とも、施設の適正な維持管理に努める一方で、引き続き経費の削減に努め、経営の改善を図っていく。</t>
    <rPh sb="62" eb="64">
      <t>オスイ</t>
    </rPh>
    <rPh sb="64" eb="66">
      <t>ショリ</t>
    </rPh>
    <rPh sb="66" eb="67">
      <t>ヒ</t>
    </rPh>
    <rPh sb="68" eb="70">
      <t>ゲンショウ</t>
    </rPh>
    <rPh sb="75" eb="77">
      <t>ケイヒ</t>
    </rPh>
    <rPh sb="77" eb="79">
      <t>カイシュウ</t>
    </rPh>
    <rPh sb="79" eb="80">
      <t>リツ</t>
    </rPh>
    <rPh sb="81" eb="84">
      <t>ゼンネンド</t>
    </rPh>
    <rPh sb="86" eb="87">
      <t>タカ</t>
    </rPh>
    <rPh sb="91" eb="93">
      <t>オスイ</t>
    </rPh>
    <rPh sb="93" eb="95">
      <t>ショリ</t>
    </rPh>
    <rPh sb="95" eb="97">
      <t>ゲンカ</t>
    </rPh>
    <rPh sb="98" eb="101">
      <t>ゼンネンド</t>
    </rPh>
    <rPh sb="103" eb="104">
      <t>ヒク</t>
    </rPh>
    <phoneticPr fontId="4"/>
  </si>
  <si>
    <t xml:space="preserve"> 本事業は、特定地域生活排水処理事業とあわせ、浄化槽設置事業会計として実施している。
　経営状況は、公共下水道との負担の公平性の観点から、使用料体系が同一となっており、使用料収入等の自主財源で維持管理経費を賄うことができず、市債償還額の不足分とあわせ、一般会計繰入金に頼らざるを得ない状況である。
　①収益的収支比率　総費用に地方債償還金を加えた額の減少に比べ、総収益の減少が多かったため、前年度より低くなった。
　④企業債残高対事業規模比率　地方債現在高を一般会計繰入金で全額負担していることから、比率は0％となった。
　⑤経費回収率　汚水処理費の減少に比べ、下水道使用料の減少が少なかったため、前年度より高くなった。
　⑥汚水処理原価　年間有収水量の減少に比べ、汚水処理費の減少が多かったため、前年度より低くなり、類似団体を下回っている。
　⑦施設利用率　晴天時一日平均処理量が減少したため、前年度より低くなった。
　⑧水洗化率　前年度とほぼ同率で、高い水準を維持している。また、整備が完了していることから、類似団体を上回っている。</t>
    <rPh sb="6" eb="8">
      <t>トクテイ</t>
    </rPh>
    <rPh sb="8" eb="10">
      <t>チイキ</t>
    </rPh>
    <rPh sb="10" eb="12">
      <t>セイカツ</t>
    </rPh>
    <rPh sb="12" eb="14">
      <t>ハイスイ</t>
    </rPh>
    <rPh sb="14" eb="16">
      <t>ショリ</t>
    </rPh>
    <rPh sb="16" eb="18">
      <t>ジギョウ</t>
    </rPh>
    <rPh sb="222" eb="225">
      <t>チホウサイ</t>
    </rPh>
    <rPh sb="225" eb="227">
      <t>ゲンザイ</t>
    </rPh>
    <rPh sb="227" eb="228">
      <t>ダカ</t>
    </rPh>
    <rPh sb="342" eb="343">
      <t>オオ</t>
    </rPh>
    <phoneticPr fontId="4"/>
  </si>
  <si>
    <t>　本事業は、平成11年度から実施した事業であり、主にブロアポンプ等の機器類について、老朽化の状況に応じた修繕を行っている。
　今後も適正な維持管理に努めるとともに、老朽化の進行や更新期の到来に備え、長寿命化、更新の方法について、検討を行う必要がある。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</si>
</sst>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A-428F-8BC0-C03238B4A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A-428F-8BC0-C03238B4A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48.72</c:v>
                </c:pt>
                <c:pt idx="1">
                  <c:v>50.26</c:v>
                </c:pt>
                <c:pt idx="2">
                  <c:v>48.72</c:v>
                </c:pt>
                <c:pt idx="3">
                  <c:v>48.45</c:v>
                </c:pt>
                <c:pt idx="4">
                  <c:v>47.42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C-4080-A484-0F1B50E3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47.35</c:v>
                </c:pt>
                <c:pt idx="1">
                  <c:v>46.36</c:v>
                </c:pt>
                <c:pt idx="2">
                  <c:v>46.45</c:v>
                </c:pt>
                <c:pt idx="3">
                  <c:v>45.36</c:v>
                </c:pt>
                <c:pt idx="4">
                  <c:v>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C-4080-A484-0F1B50E3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98.83</c:v>
                </c:pt>
                <c:pt idx="1">
                  <c:v>99.53</c:v>
                </c:pt>
                <c:pt idx="2">
                  <c:v>99.49</c:v>
                </c:pt>
                <c:pt idx="3">
                  <c:v>98.71</c:v>
                </c:pt>
                <c:pt idx="4">
                  <c:v>98.68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E-4A50-8D82-A379571D3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81.209999999999994</c:v>
                </c:pt>
                <c:pt idx="1">
                  <c:v>83.08</c:v>
                </c:pt>
                <c:pt idx="2">
                  <c:v>82.61</c:v>
                </c:pt>
                <c:pt idx="3">
                  <c:v>82.21</c:v>
                </c:pt>
                <c:pt idx="4">
                  <c:v>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E-4A50-8D82-A379571D3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90.44</c:v>
                </c:pt>
                <c:pt idx="1">
                  <c:v>89.02</c:v>
                </c:pt>
                <c:pt idx="2">
                  <c:v>89.18</c:v>
                </c:pt>
                <c:pt idx="3">
                  <c:v>89.14</c:v>
                </c:pt>
                <c:pt idx="4">
                  <c:v>87.65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6-4E80-86EF-4229BE65F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6-4E80-86EF-4229BE65F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B-4B69-A11D-5939B5D44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B-4B69-A11D-5939B5D44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2-4294-BF18-8F354B560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2-4294-BF18-8F354B560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6-4246-AB8C-AAF2ECF8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6-4246-AB8C-AAF2ECF8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B-4D15-BB8C-A9AB7157C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7B-4D15-BB8C-A9AB7157C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1-4B91-AB06-75D5195B8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862.99</c:v>
                </c:pt>
                <c:pt idx="1">
                  <c:v>782.91</c:v>
                </c:pt>
                <c:pt idx="2">
                  <c:v>783.21</c:v>
                </c:pt>
                <c:pt idx="3">
                  <c:v>902.04</c:v>
                </c:pt>
                <c:pt idx="4">
                  <c:v>992.16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1-4B91-AB06-75D5195B8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50.3</c:v>
                </c:pt>
                <c:pt idx="1">
                  <c:v>65.290000000000006</c:v>
                </c:pt>
                <c:pt idx="2">
                  <c:v>60.51</c:v>
                </c:pt>
                <c:pt idx="3">
                  <c:v>57.54</c:v>
                </c:pt>
                <c:pt idx="4">
                  <c:v>69.03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289-9F6F-490A11B7A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49.38</c:v>
                </c:pt>
                <c:pt idx="2">
                  <c:v>48.53</c:v>
                </c:pt>
                <c:pt idx="3">
                  <c:v>46.11</c:v>
                </c:pt>
                <c:pt idx="4">
                  <c:v>45.55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A-4289-9F6F-490A11B7A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355.17</c:v>
                </c:pt>
                <c:pt idx="1">
                  <c:v>279.56</c:v>
                </c:pt>
                <c:pt idx="2">
                  <c:v>302.60000000000002</c:v>
                </c:pt>
                <c:pt idx="3">
                  <c:v>316.49</c:v>
                </c:pt>
                <c:pt idx="4">
                  <c:v>264.39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6-4A68-A5BF-EFEAFBB16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309.22000000000003</c:v>
                </c:pt>
                <c:pt idx="1">
                  <c:v>316.97000000000003</c:v>
                </c:pt>
                <c:pt idx="2">
                  <c:v>326.17</c:v>
                </c:pt>
                <c:pt idx="3">
                  <c:v>336.93</c:v>
                </c:pt>
                <c:pt idx="4">
                  <c:v>331.17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6-4A68-A5BF-EFEAFBB16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【967.97】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19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島根県　出雲市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個別排水処理</v>
      </c>
      <c r="Q8" s="39"/>
      <c r="R8" s="39"/>
      <c r="S8" s="39"/>
      <c r="T8" s="39"/>
      <c r="U8" s="39"/>
      <c r="V8" s="39"/>
      <c r="W8" s="39" t="str">
        <f>データ!L6</f>
        <v>L2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172607</v>
      </c>
      <c r="AM8" s="41"/>
      <c r="AN8" s="41"/>
      <c r="AO8" s="41"/>
      <c r="AP8" s="41"/>
      <c r="AQ8" s="41"/>
      <c r="AR8" s="41"/>
      <c r="AS8" s="41"/>
      <c r="AT8" s="34">
        <f>データ!T6</f>
        <v>624.32000000000005</v>
      </c>
      <c r="AU8" s="34"/>
      <c r="AV8" s="34"/>
      <c r="AW8" s="34"/>
      <c r="AX8" s="34"/>
      <c r="AY8" s="34"/>
      <c r="AZ8" s="34"/>
      <c r="BA8" s="34"/>
      <c r="BB8" s="34">
        <f>データ!U6</f>
        <v>276.47000000000003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0.22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3352</v>
      </c>
      <c r="AE10" s="41"/>
      <c r="AF10" s="41"/>
      <c r="AG10" s="41"/>
      <c r="AH10" s="41"/>
      <c r="AI10" s="41"/>
      <c r="AJ10" s="41"/>
      <c r="AK10" s="2"/>
      <c r="AL10" s="41">
        <f>データ!V6</f>
        <v>378</v>
      </c>
      <c r="AM10" s="41"/>
      <c r="AN10" s="41"/>
      <c r="AO10" s="41"/>
      <c r="AP10" s="41"/>
      <c r="AQ10" s="41"/>
      <c r="AR10" s="41"/>
      <c r="AS10" s="41"/>
      <c r="AT10" s="34">
        <f>データ!W6</f>
        <v>0.08</v>
      </c>
      <c r="AU10" s="34"/>
      <c r="AV10" s="34"/>
      <c r="AW10" s="34"/>
      <c r="AX10" s="34"/>
      <c r="AY10" s="34"/>
      <c r="AZ10" s="34"/>
      <c r="BA10" s="34"/>
      <c r="BB10" s="34">
        <f>データ!X6</f>
        <v>4725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120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121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119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【967.97】</v>
      </c>
      <c r="I86" s="12" t="str">
        <f>データ!CA6</f>
        <v>【46.20】</v>
      </c>
      <c r="J86" s="12" t="str">
        <f>データ!CL6</f>
        <v>【332.82】</v>
      </c>
      <c r="K86" s="12" t="str">
        <f>データ!CW6</f>
        <v>【46.29】</v>
      </c>
      <c r="L86" s="12" t="str">
        <f>データ!DH6</f>
        <v>【82.56】</v>
      </c>
      <c r="M86" s="12" t="s">
        <v>44</v>
      </c>
      <c r="N86" s="12" t="s">
        <v>45</v>
      </c>
      <c r="O86" s="12" t="str">
        <f>データ!EO6</f>
        <v>【-】</v>
      </c>
    </row>
  </sheetData>
  <sheetProtection algorithmName="SHA-512" hashValue="8bPtJZNbsy1Nil/FzQ5iMd3VhMp2mYNVSF5SKAVCfX2jwxdW3XJ+TkN7Ka/+cM+cQ5pty028Y2r80BOjk++mCw==" saltValue="Ahg0PRX3Jge9Dmi6ionH2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57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60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61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62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63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64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65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66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67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68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69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2023</v>
      </c>
      <c r="C6" s="19">
        <f t="shared" ref="C6:X6" si="3">C7</f>
        <v>322032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島根県　出雲市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0.22</v>
      </c>
      <c r="Q6" s="20">
        <f t="shared" si="3"/>
        <v>100</v>
      </c>
      <c r="R6" s="20">
        <f t="shared" si="3"/>
        <v>3352</v>
      </c>
      <c r="S6" s="20">
        <f t="shared" si="3"/>
        <v>172607</v>
      </c>
      <c r="T6" s="20">
        <f t="shared" si="3"/>
        <v>624.32000000000005</v>
      </c>
      <c r="U6" s="20">
        <f t="shared" si="3"/>
        <v>276.47000000000003</v>
      </c>
      <c r="V6" s="20">
        <f t="shared" si="3"/>
        <v>378</v>
      </c>
      <c r="W6" s="20">
        <f t="shared" si="3"/>
        <v>0.08</v>
      </c>
      <c r="X6" s="20">
        <f t="shared" si="3"/>
        <v>4725</v>
      </c>
      <c r="Y6" s="21">
        <f>IF(Y7="",NA(),Y7)</f>
        <v>90.44</v>
      </c>
      <c r="Z6" s="21">
        <f t="shared" ref="Z6:AH6" si="4">IF(Z7="",NA(),Z7)</f>
        <v>89.02</v>
      </c>
      <c r="AA6" s="21">
        <f t="shared" si="4"/>
        <v>89.18</v>
      </c>
      <c r="AB6" s="21">
        <f t="shared" si="4"/>
        <v>89.14</v>
      </c>
      <c r="AC6" s="21">
        <f t="shared" si="4"/>
        <v>87.65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862.99</v>
      </c>
      <c r="BL6" s="21">
        <f t="shared" si="7"/>
        <v>782.91</v>
      </c>
      <c r="BM6" s="21">
        <f t="shared" si="7"/>
        <v>783.21</v>
      </c>
      <c r="BN6" s="21">
        <f t="shared" si="7"/>
        <v>902.04</v>
      </c>
      <c r="BO6" s="21">
        <f t="shared" si="7"/>
        <v>992.16</v>
      </c>
      <c r="BP6" s="20" t="str">
        <f>IF(BP7="","",IF(BP7="-","【-】","【"&amp;SUBSTITUTE(TEXT(BP7,"#,##0.00"),"-","△")&amp;"】"))</f>
        <v>【967.97】</v>
      </c>
      <c r="BQ6" s="21">
        <f>IF(BQ7="",NA(),BQ7)</f>
        <v>50.3</v>
      </c>
      <c r="BR6" s="21">
        <f t="shared" ref="BR6:BZ6" si="8">IF(BR7="",NA(),BR7)</f>
        <v>65.290000000000006</v>
      </c>
      <c r="BS6" s="21">
        <f t="shared" si="8"/>
        <v>60.51</v>
      </c>
      <c r="BT6" s="21">
        <f t="shared" si="8"/>
        <v>57.54</v>
      </c>
      <c r="BU6" s="21">
        <f t="shared" si="8"/>
        <v>69.03</v>
      </c>
      <c r="BV6" s="21">
        <f t="shared" si="8"/>
        <v>50.06</v>
      </c>
      <c r="BW6" s="21">
        <f t="shared" si="8"/>
        <v>49.38</v>
      </c>
      <c r="BX6" s="21">
        <f t="shared" si="8"/>
        <v>48.53</v>
      </c>
      <c r="BY6" s="21">
        <f t="shared" si="8"/>
        <v>46.11</v>
      </c>
      <c r="BZ6" s="21">
        <f t="shared" si="8"/>
        <v>45.55</v>
      </c>
      <c r="CA6" s="20" t="str">
        <f>IF(CA7="","",IF(CA7="-","【-】","【"&amp;SUBSTITUTE(TEXT(CA7,"#,##0.00"),"-","△")&amp;"】"))</f>
        <v>【46.20】</v>
      </c>
      <c r="CB6" s="21">
        <f>IF(CB7="",NA(),CB7)</f>
        <v>355.17</v>
      </c>
      <c r="CC6" s="21">
        <f t="shared" ref="CC6:CK6" si="9">IF(CC7="",NA(),CC7)</f>
        <v>279.56</v>
      </c>
      <c r="CD6" s="21">
        <f t="shared" si="9"/>
        <v>302.60000000000002</v>
      </c>
      <c r="CE6" s="21">
        <f t="shared" si="9"/>
        <v>316.49</v>
      </c>
      <c r="CF6" s="21">
        <f t="shared" si="9"/>
        <v>264.39</v>
      </c>
      <c r="CG6" s="21">
        <f t="shared" si="9"/>
        <v>309.22000000000003</v>
      </c>
      <c r="CH6" s="21">
        <f t="shared" si="9"/>
        <v>316.97000000000003</v>
      </c>
      <c r="CI6" s="21">
        <f t="shared" si="9"/>
        <v>326.17</v>
      </c>
      <c r="CJ6" s="21">
        <f t="shared" si="9"/>
        <v>336.93</v>
      </c>
      <c r="CK6" s="21">
        <f t="shared" si="9"/>
        <v>331.17</v>
      </c>
      <c r="CL6" s="20" t="str">
        <f>IF(CL7="","",IF(CL7="-","【-】","【"&amp;SUBSTITUTE(TEXT(CL7,"#,##0.00"),"-","△")&amp;"】"))</f>
        <v>【332.82】</v>
      </c>
      <c r="CM6" s="21">
        <f>IF(CM7="",NA(),CM7)</f>
        <v>48.72</v>
      </c>
      <c r="CN6" s="21">
        <f t="shared" ref="CN6:CV6" si="10">IF(CN7="",NA(),CN7)</f>
        <v>50.26</v>
      </c>
      <c r="CO6" s="21">
        <f t="shared" si="10"/>
        <v>48.72</v>
      </c>
      <c r="CP6" s="21">
        <f t="shared" si="10"/>
        <v>48.45</v>
      </c>
      <c r="CQ6" s="21">
        <f t="shared" si="10"/>
        <v>47.42</v>
      </c>
      <c r="CR6" s="21">
        <f t="shared" si="10"/>
        <v>47.35</v>
      </c>
      <c r="CS6" s="21">
        <f t="shared" si="10"/>
        <v>46.36</v>
      </c>
      <c r="CT6" s="21">
        <f t="shared" si="10"/>
        <v>46.45</v>
      </c>
      <c r="CU6" s="21">
        <f t="shared" si="10"/>
        <v>45.36</v>
      </c>
      <c r="CV6" s="21">
        <f t="shared" si="10"/>
        <v>45.93</v>
      </c>
      <c r="CW6" s="20" t="str">
        <f>IF(CW7="","",IF(CW7="-","【-】","【"&amp;SUBSTITUTE(TEXT(CW7,"#,##0.00"),"-","△")&amp;"】"))</f>
        <v>【46.29】</v>
      </c>
      <c r="CX6" s="21">
        <f>IF(CX7="",NA(),CX7)</f>
        <v>98.83</v>
      </c>
      <c r="CY6" s="21">
        <f t="shared" ref="CY6:DG6" si="11">IF(CY7="",NA(),CY7)</f>
        <v>99.53</v>
      </c>
      <c r="CZ6" s="21">
        <f t="shared" si="11"/>
        <v>99.49</v>
      </c>
      <c r="DA6" s="21">
        <f t="shared" si="11"/>
        <v>98.71</v>
      </c>
      <c r="DB6" s="21">
        <f t="shared" si="11"/>
        <v>98.68</v>
      </c>
      <c r="DC6" s="21">
        <f t="shared" si="11"/>
        <v>81.209999999999994</v>
      </c>
      <c r="DD6" s="21">
        <f t="shared" si="11"/>
        <v>83.08</v>
      </c>
      <c r="DE6" s="21">
        <f t="shared" si="11"/>
        <v>82.61</v>
      </c>
      <c r="DF6" s="21">
        <f t="shared" si="11"/>
        <v>82.21</v>
      </c>
      <c r="DG6" s="21">
        <f t="shared" si="11"/>
        <v>82.98</v>
      </c>
      <c r="DH6" s="20" t="str">
        <f>IF(DH7="","",IF(DH7="-","【-】","【"&amp;SUBSTITUTE(TEXT(DH7,"#,##0.00"),"-","△")&amp;"】"))</f>
        <v>【82.56】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2023</v>
      </c>
      <c r="C7" s="23">
        <v>322032</v>
      </c>
      <c r="D7" s="23">
        <v>47</v>
      </c>
      <c r="E7" s="23">
        <v>18</v>
      </c>
      <c r="F7" s="23">
        <v>1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0.22</v>
      </c>
      <c r="Q7" s="24">
        <v>100</v>
      </c>
      <c r="R7" s="24">
        <v>3352</v>
      </c>
      <c r="S7" s="24">
        <v>172607</v>
      </c>
      <c r="T7" s="24">
        <v>624.32000000000005</v>
      </c>
      <c r="U7" s="24">
        <v>276.47000000000003</v>
      </c>
      <c r="V7" s="24">
        <v>378</v>
      </c>
      <c r="W7" s="24">
        <v>0.08</v>
      </c>
      <c r="X7" s="24">
        <v>4725</v>
      </c>
      <c r="Y7" s="24">
        <v>90.44</v>
      </c>
      <c r="Z7" s="24">
        <v>89.02</v>
      </c>
      <c r="AA7" s="24">
        <v>89.18</v>
      </c>
      <c r="AB7" s="24">
        <v>89.14</v>
      </c>
      <c r="AC7" s="24">
        <v>87.65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862.99</v>
      </c>
      <c r="BL7" s="24">
        <v>782.91</v>
      </c>
      <c r="BM7" s="24">
        <v>783.21</v>
      </c>
      <c r="BN7" s="24">
        <v>902.04</v>
      </c>
      <c r="BO7" s="24">
        <v>992.16</v>
      </c>
      <c r="BP7" s="24">
        <v>967.97</v>
      </c>
      <c r="BQ7" s="24">
        <v>50.3</v>
      </c>
      <c r="BR7" s="24">
        <v>65.290000000000006</v>
      </c>
      <c r="BS7" s="24">
        <v>60.51</v>
      </c>
      <c r="BT7" s="24">
        <v>57.54</v>
      </c>
      <c r="BU7" s="24">
        <v>69.03</v>
      </c>
      <c r="BV7" s="24">
        <v>50.06</v>
      </c>
      <c r="BW7" s="24">
        <v>49.38</v>
      </c>
      <c r="BX7" s="24">
        <v>48.53</v>
      </c>
      <c r="BY7" s="24">
        <v>46.11</v>
      </c>
      <c r="BZ7" s="24">
        <v>45.55</v>
      </c>
      <c r="CA7" s="24">
        <v>46.2</v>
      </c>
      <c r="CB7" s="24">
        <v>355.17</v>
      </c>
      <c r="CC7" s="24">
        <v>279.56</v>
      </c>
      <c r="CD7" s="24">
        <v>302.60000000000002</v>
      </c>
      <c r="CE7" s="24">
        <v>316.49</v>
      </c>
      <c r="CF7" s="24">
        <v>264.39</v>
      </c>
      <c r="CG7" s="24">
        <v>309.22000000000003</v>
      </c>
      <c r="CH7" s="24">
        <v>316.97000000000003</v>
      </c>
      <c r="CI7" s="24">
        <v>326.17</v>
      </c>
      <c r="CJ7" s="24">
        <v>336.93</v>
      </c>
      <c r="CK7" s="24">
        <v>331.17</v>
      </c>
      <c r="CL7" s="24">
        <v>332.82</v>
      </c>
      <c r="CM7" s="24">
        <v>48.72</v>
      </c>
      <c r="CN7" s="24">
        <v>50.26</v>
      </c>
      <c r="CO7" s="24">
        <v>48.72</v>
      </c>
      <c r="CP7" s="24">
        <v>48.45</v>
      </c>
      <c r="CQ7" s="24">
        <v>47.42</v>
      </c>
      <c r="CR7" s="24">
        <v>47.35</v>
      </c>
      <c r="CS7" s="24">
        <v>46.36</v>
      </c>
      <c r="CT7" s="24">
        <v>46.45</v>
      </c>
      <c r="CU7" s="24">
        <v>45.36</v>
      </c>
      <c r="CV7" s="24">
        <v>45.93</v>
      </c>
      <c r="CW7" s="24">
        <v>46.29</v>
      </c>
      <c r="CX7" s="24">
        <v>98.83</v>
      </c>
      <c r="CY7" s="24">
        <v>99.53</v>
      </c>
      <c r="CZ7" s="24">
        <v>99.49</v>
      </c>
      <c r="DA7" s="24">
        <v>98.71</v>
      </c>
      <c r="DB7" s="24">
        <v>98.68</v>
      </c>
      <c r="DC7" s="24">
        <v>81.209999999999994</v>
      </c>
      <c r="DD7" s="24">
        <v>83.08</v>
      </c>
      <c r="DE7" s="24">
        <v>82.61</v>
      </c>
      <c r="DF7" s="24">
        <v>82.21</v>
      </c>
      <c r="DG7" s="24">
        <v>82.98</v>
      </c>
      <c r="DH7" s="24">
        <v>82.56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105</v>
      </c>
      <c r="EF7" s="24" t="s">
        <v>105</v>
      </c>
      <c r="EG7" s="24" t="s">
        <v>105</v>
      </c>
      <c r="EH7" s="24" t="s">
        <v>105</v>
      </c>
      <c r="EI7" s="24" t="s">
        <v>105</v>
      </c>
      <c r="EJ7" s="24" t="s">
        <v>105</v>
      </c>
      <c r="EK7" s="24" t="s">
        <v>105</v>
      </c>
      <c r="EL7" s="24" t="s">
        <v>105</v>
      </c>
      <c r="EM7" s="24" t="s">
        <v>105</v>
      </c>
      <c r="EN7" s="24" t="s">
        <v>105</v>
      </c>
      <c r="EO7" s="24" t="s">
        <v>105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115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SL638</cp:lastModifiedBy>
  <cp:lastPrinted>2025-02-03T04:39:59Z</cp:lastPrinted>
  <dcterms:created xsi:type="dcterms:W3CDTF">2025-01-24T07:42:26Z</dcterms:created>
  <dcterms:modified xsi:type="dcterms:W3CDTF">2025-02-04T04:29:52Z</dcterms:modified>
  <cp:category/>
</cp:coreProperties>
</file>