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lsv\庁内共有\1_課(室)共有\財政部財政課\令和06年度(2024)\040104財政調査(財務_財務)\その他財政調査一般(03／2028)\公営企業関係\250121_【県0212〆】公営企業に係る経営比較分析表（令和５年度決算）の分析等について\02_各課提出＝県提出\"/>
    </mc:Choice>
  </mc:AlternateContent>
  <xr:revisionPtr revIDLastSave="0" documentId="13_ncr:1_{9AB2C089-A863-4E38-BC95-FFFC1A649104}" xr6:coauthVersionLast="47" xr6:coauthVersionMax="47" xr10:uidLastSave="{00000000-0000-0000-0000-000000000000}"/>
  <workbookProtection workbookAlgorithmName="SHA-512" workbookHashValue="FRMH1OUxpZfQzS/suY4MhIJ7Iw/CWHAEBRJVdiODyPLFDiQCw3WlqiAIPyrh8qjZEPzCeHxGbd7UK9CeUQL3jw==" workbookSaltValue="XwWnuADBU2EJNjbOzd1RvQ=="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AL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<sst xmlns="http://schemas.openxmlformats.org/spreadsheetml/2006/main" count="231" uniqueCount="116">
  <si>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</si>
  <si>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</si>
  <si>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</si>
  <si>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</si>
  <si>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</si>
  <si>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</si>
  <si>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</si>
  <si>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</si>
  <si>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</si>
  <si>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</si>
  <si>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</si>
  <si>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</si>
  <si>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</si>
  <si>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</si>
  <si>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</si>
  <si>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</si>
  <si>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</si>
  <si>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</si>
  <si>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</si>
  <si>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</si>
  <si>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</si>
  <si>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</si>
  <si>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</si>
  <si>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</si>
  <si>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</si>
  <si>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</si>
  <si>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</si>
  <si>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</si>
  <si>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</si>
  <si>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</si>
  <si>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</si>
  <si>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</si>
  <si>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</si>
  <si>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</si>
  <si>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</si>
  <si>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</si>
  <si>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</si>
  <si>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</si>
  <si>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</si>
  <si>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</si>
  <si>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</si>
  <si>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</si>
  <si>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</si>
  <si>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</si>
  <si>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</si>
  <si>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</si>
  <si>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</si>
  <si>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</si>
  <si>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</si>
  <si>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</si>
  <si>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</si>
  <si>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</si>
  <si>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</si>
  <si>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</si>
  <si>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</si>
  <si>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</si>
  <si>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</si>
  <si>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</si>
  <si>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</si>
  <si>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</si>
  <si>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</si>
  <si>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</si>
  <si>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</si>
  <si>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</si>
  <si>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</si>
  <si>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</si>
  <si>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</si>
  <si>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</si>
  <si>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</si>
  <si>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</si>
  <si>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</si>
  <si>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</si>
  <si>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</si>
  <si>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</si>
  <si>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</si>
  <si>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</si>
  <si>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</si>
  <si>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</si>
  <si>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</si>
  <si>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</si>
  <si>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</si>
  <si>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</si>
  <si>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</si>
  <si>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</si>
  <si>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</si>
  <si>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</si>
  <si>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</si>
  <si>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</si>
  <si>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</si>
  <si>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</si>
  <si>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</si>
  <si>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</si>
  <si>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</si>
  <si>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</si>
  <si>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</si>
  <si>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</si>
  <si>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</si>
  <si>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</si>
  <si>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</si>
  <si>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</si>
  <si>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</si>
  <si>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</si>
  <si>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</si>
  <si>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</si>
  <si>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</si>
  <si>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</si>
  <si>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</si>
  <si>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</si>
  <si>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</si>
  <si>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</si>
  <si>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</si>
  <si>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</si>
  <si>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</si>
  <si>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①管渠については、耐用年数を経過していない。供用開始後40年を経過し、減価償却費累計額が増加したため、前年度より高くなり、類似団体を上回っている。
②管渠の耐用年数は経過していない。
③管渠調査等により判明した不良箇所について更新を行っており、前年度より更新管渠延長が減少したため低くなったが、類似団体を上回っている。</t>
    <phoneticPr fontId="4"/>
  </si>
  <si>
    <t>　農業集落排水事業は、39処理区のうち供用開始後30年以上を経過している処理区が6箇所ある。管渠は耐用年数を経過していないものの、ポンプ等の機器類の老朽化は進み、今後、維持管理費や下水道施設の更新のための支出は増加する状況にある。
　経営状況については、類似団体に比べ、経費回収率、汚水処理原価については良い数値となっているが、経常収支比率は低く、企業債残高対事業規模比率は高くなっている。
　老朽化の状況については、管渠は耐用年数を経過していないため数値には表れていないが、類似団体に比べ有形固定資産減価償却率は高くなっており、老朽化は進んでいる。
　このような中、令和6年4月と令和7年4月に下水道使用料を改定し経営の安定化を図り、施設の計画的な更新を推進することとしている。</t>
    <rPh sb="1" eb="3">
      <t>ノウギョウ</t>
    </rPh>
    <rPh sb="3" eb="5">
      <t>シュウラク</t>
    </rPh>
    <rPh sb="5" eb="7">
      <t>ハイスイ</t>
    </rPh>
    <rPh sb="7" eb="9">
      <t>ジギョウ</t>
    </rPh>
    <rPh sb="13" eb="15">
      <t>ショリ</t>
    </rPh>
    <rPh sb="15" eb="16">
      <t>ク</t>
    </rPh>
    <rPh sb="19" eb="21">
      <t>キョウヨウ</t>
    </rPh>
    <rPh sb="21" eb="23">
      <t>カイシ</t>
    </rPh>
    <rPh sb="23" eb="24">
      <t>ゴ</t>
    </rPh>
    <rPh sb="26" eb="27">
      <t>ネン</t>
    </rPh>
    <rPh sb="27" eb="29">
      <t>イジョウ</t>
    </rPh>
    <rPh sb="30" eb="32">
      <t>ケイカ</t>
    </rPh>
    <rPh sb="36" eb="38">
      <t>ショリ</t>
    </rPh>
    <rPh sb="38" eb="39">
      <t>ク</t>
    </rPh>
    <rPh sb="41" eb="43">
      <t>カショ</t>
    </rPh>
    <rPh sb="46" eb="48">
      <t>カンキョ</t>
    </rPh>
    <rPh sb="49" eb="51">
      <t>タイヨウ</t>
    </rPh>
    <rPh sb="51" eb="53">
      <t>ネンスウ</t>
    </rPh>
    <rPh sb="54" eb="56">
      <t>ケイカ</t>
    </rPh>
    <rPh sb="117" eb="119">
      <t>ケイエイ</t>
    </rPh>
    <rPh sb="119" eb="121">
      <t>ジョウキョウ</t>
    </rPh>
    <rPh sb="127" eb="129">
      <t>ルイジ</t>
    </rPh>
    <rPh sb="129" eb="131">
      <t>ダンタイ</t>
    </rPh>
    <rPh sb="132" eb="133">
      <t>クラ</t>
    </rPh>
    <rPh sb="135" eb="137">
      <t>ケイヒ</t>
    </rPh>
    <rPh sb="137" eb="139">
      <t>カイシュウ</t>
    </rPh>
    <rPh sb="139" eb="140">
      <t>リツ</t>
    </rPh>
    <rPh sb="141" eb="143">
      <t>オスイ</t>
    </rPh>
    <rPh sb="143" eb="145">
      <t>ショリ</t>
    </rPh>
    <rPh sb="145" eb="147">
      <t>ゲンカ</t>
    </rPh>
    <rPh sb="152" eb="153">
      <t>ヨ</t>
    </rPh>
    <rPh sb="154" eb="156">
      <t>スウチ</t>
    </rPh>
    <rPh sb="164" eb="166">
      <t>ケイジョウ</t>
    </rPh>
    <rPh sb="166" eb="168">
      <t>シュウシ</t>
    </rPh>
    <rPh sb="168" eb="170">
      <t>ヒリツ</t>
    </rPh>
    <rPh sb="171" eb="172">
      <t>ヒク</t>
    </rPh>
    <rPh sb="174" eb="176">
      <t>キギョウ</t>
    </rPh>
    <rPh sb="176" eb="177">
      <t>サイ</t>
    </rPh>
    <rPh sb="177" eb="179">
      <t>ザンダカ</t>
    </rPh>
    <rPh sb="179" eb="180">
      <t>タイ</t>
    </rPh>
    <rPh sb="180" eb="182">
      <t>ジギョウ</t>
    </rPh>
    <rPh sb="182" eb="184">
      <t>キボ</t>
    </rPh>
    <rPh sb="184" eb="186">
      <t>ヒリツ</t>
    </rPh>
    <rPh sb="187" eb="188">
      <t>タカ</t>
    </rPh>
    <rPh sb="197" eb="200">
      <t>ロウキュウカ</t>
    </rPh>
    <rPh sb="201" eb="203">
      <t>ジョウキョウ</t>
    </rPh>
    <rPh sb="251" eb="253">
      <t>ゲンカ</t>
    </rPh>
    <phoneticPr fontId="4"/>
  </si>
  <si>
    <t>①収益の減少に比べ、費用の減少が少なかったため、前年度より低くなり、類似団体を下回っている。
②欠損金なし。
③現金・預金の増加により流動資産が増加したため、前年度より高くなり、類似団体を上回っている。
④企業債現在高が減少したため、前年度より低くなったが、類似団体を上回っている。
⑤使用料収入で汚水処理に係る費用を賄えていない。使用料収入が減少し、汚水処理費が増加したため、前年度より低くなったが、類似団体を上回っている。
⑥汚水処理費が増加し、年間有収水量が減少したため、前年度より高くなったが、類似団体を下回っている。
⑦処理水量が増加したため、前年度より高くなり、類似団体を上回っている。
⑧整備は完了している。水洗化人口の減少に比べ、処理区域内人口の減少が多かったため、前年度より高くなり、類似団体を上回っている。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</si>
</sst>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0.1</c:v>
                </c:pt>
                <c:pt idx="2">
                  <c:v>0.19</c:v>
                </c:pt>
                <c:pt idx="3">
                  <c:v>0.17</c:v>
                </c:pt>
                <c:pt idx="4">
                  <c:v>0.14000000000000001</c:v>
                </c:pt>
              </c:numCache>
            </c:numRef>
          </c:val>
          <c:extLst>
            <c:ext xmlns:c16="http://schemas.microsoft.com/office/drawing/2014/chart" uri="{C3380CC4-5D6E-409C-BE32-E72D297353CC}">
              <c16:uniqueId val="{00000000-8C35-4098-8E11-6167850D29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8C35-4098-8E11-6167850D29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58.72</c:v>
                </c:pt>
                <c:pt idx="1">
                  <c:v>62.13</c:v>
                </c:pt>
                <c:pt idx="2">
                  <c:v>62.55</c:v>
                </c:pt>
                <c:pt idx="3">
                  <c:v>61.77</c:v>
                </c:pt>
                <c:pt idx="4">
                  <c:v>63.45</c:v>
                </c:pt>
              </c:numCache>
            </c:numRef>
          </c:val>
          <c:extLst>
            <c:ext xmlns:c16="http://schemas.microsoft.com/office/drawing/2014/chart" uri="{C3380CC4-5D6E-409C-BE32-E72D297353CC}">
              <c16:uniqueId val="{00000000-1F78-453A-9389-7BB47C8E3C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1F78-453A-9389-7BB47C8E3C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92.12</c:v>
                </c:pt>
                <c:pt idx="1">
                  <c:v>92.3</c:v>
                </c:pt>
                <c:pt idx="2">
                  <c:v>92.7</c:v>
                </c:pt>
                <c:pt idx="3">
                  <c:v>92.84</c:v>
                </c:pt>
                <c:pt idx="4">
                  <c:v>93.17</c:v>
                </c:pt>
              </c:numCache>
            </c:numRef>
          </c:val>
          <c:extLst>
            <c:ext xmlns:c16="http://schemas.microsoft.com/office/drawing/2014/chart" uri="{C3380CC4-5D6E-409C-BE32-E72D297353CC}">
              <c16:uniqueId val="{00000000-421A-49A4-A431-5B488B0F5E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421A-49A4-A431-5B488B0F5E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103.11</c:v>
                </c:pt>
                <c:pt idx="1">
                  <c:v>104.33</c:v>
                </c:pt>
                <c:pt idx="2">
                  <c:v>104.12</c:v>
                </c:pt>
                <c:pt idx="3">
                  <c:v>101.87</c:v>
                </c:pt>
                <c:pt idx="4">
                  <c:v>100.58</c:v>
                </c:pt>
              </c:numCache>
            </c:numRef>
          </c:val>
          <c:extLst>
            <c:ext xmlns:c16="http://schemas.microsoft.com/office/drawing/2014/chart" uri="{C3380CC4-5D6E-409C-BE32-E72D297353CC}">
              <c16:uniqueId val="{00000000-7A45-4B16-BB39-77A9444815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7A45-4B16-BB39-77A9444815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46.02</c:v>
                </c:pt>
                <c:pt idx="1">
                  <c:v>47.79</c:v>
                </c:pt>
                <c:pt idx="2">
                  <c:v>49.52</c:v>
                </c:pt>
                <c:pt idx="3">
                  <c:v>51.18</c:v>
                </c:pt>
                <c:pt idx="4">
                  <c:v>52.76</c:v>
                </c:pt>
              </c:numCache>
            </c:numRef>
          </c:val>
          <c:extLst>
            <c:ext xmlns:c16="http://schemas.microsoft.com/office/drawing/2014/chart" uri="{C3380CC4-5D6E-409C-BE32-E72D297353CC}">
              <c16:uniqueId val="{00000000-2159-4575-B9D5-7145E8A84E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2159-4575-B9D5-7145E8A84E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45-411F-B5B5-0C01A36D7E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45-411F-B5B5-0C01A36D7E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2B-4699-814C-0410274BAA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022B-4699-814C-0410274BAA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11.04</c:v>
                </c:pt>
                <c:pt idx="1">
                  <c:v>20.8</c:v>
                </c:pt>
                <c:pt idx="2">
                  <c:v>36.25</c:v>
                </c:pt>
                <c:pt idx="3">
                  <c:v>52.56</c:v>
                </c:pt>
                <c:pt idx="4">
                  <c:v>69.36</c:v>
                </c:pt>
              </c:numCache>
            </c:numRef>
          </c:val>
          <c:extLst>
            <c:ext xmlns:c16="http://schemas.microsoft.com/office/drawing/2014/chart" uri="{C3380CC4-5D6E-409C-BE32-E72D297353CC}">
              <c16:uniqueId val="{00000000-54C9-4E6A-820F-1F4E3EDA2E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54C9-4E6A-820F-1F4E3EDA2E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1229.5999999999999</c:v>
                </c:pt>
                <c:pt idx="1">
                  <c:v>1162.97</c:v>
                </c:pt>
                <c:pt idx="2">
                  <c:v>1134.96</c:v>
                </c:pt>
                <c:pt idx="3">
                  <c:v>1102.23</c:v>
                </c:pt>
                <c:pt idx="4">
                  <c:v>1064.7</c:v>
                </c:pt>
              </c:numCache>
            </c:numRef>
          </c:val>
          <c:extLst>
            <c:ext xmlns:c16="http://schemas.microsoft.com/office/drawing/2014/chart" uri="{C3380CC4-5D6E-409C-BE32-E72D297353CC}">
              <c16:uniqueId val="{00000000-96E6-4BDE-BF79-0D88D17978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96E6-4BDE-BF79-0D88D17978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88.52</c:v>
                </c:pt>
                <c:pt idx="1">
                  <c:v>95.47</c:v>
                </c:pt>
                <c:pt idx="2">
                  <c:v>88.6</c:v>
                </c:pt>
                <c:pt idx="3">
                  <c:v>80.73</c:v>
                </c:pt>
                <c:pt idx="4">
                  <c:v>77.38</c:v>
                </c:pt>
              </c:numCache>
            </c:numRef>
          </c:val>
          <c:extLst>
            <c:ext xmlns:c16="http://schemas.microsoft.com/office/drawing/2014/chart" uri="{C3380CC4-5D6E-409C-BE32-E72D297353CC}">
              <c16:uniqueId val="{00000000-A5B6-4833-9008-A01DA777E8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A5B6-4833-9008-A01DA777E8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194.31</c:v>
                </c:pt>
                <c:pt idx="1">
                  <c:v>179</c:v>
                </c:pt>
                <c:pt idx="2">
                  <c:v>192.97</c:v>
                </c:pt>
                <c:pt idx="3">
                  <c:v>211.59</c:v>
                </c:pt>
                <c:pt idx="4">
                  <c:v>220.97</c:v>
                </c:pt>
              </c:numCache>
            </c:numRef>
          </c:val>
          <c:extLst>
            <c:ext xmlns:c16="http://schemas.microsoft.com/office/drawing/2014/chart" uri="{C3380CC4-5D6E-409C-BE32-E72D297353CC}">
              <c16:uniqueId val="{00000000-4BB3-4F32-B2D8-A1104EFD1D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4BB3-4F32-B2D8-A1104EFD1D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島根県　出雲市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自治体職員</v>
      </c>
      <c r="AE8" s="40"/>
      <c r="AF8" s="40"/>
      <c r="AG8" s="40"/>
      <c r="AH8" s="40"/>
      <c r="AI8" s="40"/>
      <c r="AJ8" s="40"/>
      <c r="AK8" s="3"/>
      <c r="AL8" s="41">
        <f>データ!S6</f>
        <v>172607</v>
      </c>
      <c r="AM8" s="41"/>
      <c r="AN8" s="41"/>
      <c r="AO8" s="41"/>
      <c r="AP8" s="41"/>
      <c r="AQ8" s="41"/>
      <c r="AR8" s="41"/>
      <c r="AS8" s="41"/>
      <c r="AT8" s="34">
        <f>データ!T6</f>
        <v>624.32000000000005</v>
      </c>
      <c r="AU8" s="34"/>
      <c r="AV8" s="34"/>
      <c r="AW8" s="34"/>
      <c r="AX8" s="34"/>
      <c r="AY8" s="34"/>
      <c r="AZ8" s="34"/>
      <c r="BA8" s="34"/>
      <c r="BB8" s="34">
        <f>データ!U6</f>
        <v>276.47000000000003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49.36</v>
      </c>
      <c r="J10" s="34"/>
      <c r="K10" s="34"/>
      <c r="L10" s="34"/>
      <c r="M10" s="34"/>
      <c r="N10" s="34"/>
      <c r="O10" s="34"/>
      <c r="P10" s="34">
        <f>データ!P6</f>
        <v>15.72</v>
      </c>
      <c r="Q10" s="34"/>
      <c r="R10" s="34"/>
      <c r="S10" s="34"/>
      <c r="T10" s="34"/>
      <c r="U10" s="34"/>
      <c r="V10" s="34"/>
      <c r="W10" s="34">
        <f>データ!Q6</f>
        <v>82.52</v>
      </c>
      <c r="X10" s="34"/>
      <c r="Y10" s="34"/>
      <c r="Z10" s="34"/>
      <c r="AA10" s="34"/>
      <c r="AB10" s="34"/>
      <c r="AC10" s="34"/>
      <c r="AD10" s="41">
        <f>データ!R6</f>
        <v>3352</v>
      </c>
      <c r="AE10" s="41"/>
      <c r="AF10" s="41"/>
      <c r="AG10" s="41"/>
      <c r="AH10" s="41"/>
      <c r="AI10" s="41"/>
      <c r="AJ10" s="41"/>
      <c r="AK10" s="2"/>
      <c r="AL10" s="41">
        <f>データ!V6</f>
        <v>27106</v>
      </c>
      <c r="AM10" s="41"/>
      <c r="AN10" s="41"/>
      <c r="AO10" s="41"/>
      <c r="AP10" s="41"/>
      <c r="AQ10" s="41"/>
      <c r="AR10" s="41"/>
      <c r="AS10" s="41"/>
      <c r="AT10" s="34">
        <f>データ!W6</f>
        <v>11.41</v>
      </c>
      <c r="AU10" s="34"/>
      <c r="AV10" s="34"/>
      <c r="AW10" s="34"/>
      <c r="AX10" s="34"/>
      <c r="AY10" s="34"/>
      <c r="AZ10" s="34"/>
      <c r="BA10" s="34"/>
      <c r="BB10" s="34">
        <f>データ!X6</f>
        <v>2375.64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GeeRjD/CT44tIuoZo9u4SqdlHNQg/7gPDYShicNeQ9tfUFNkzRYpR162DhKEHEMTDQzHuYS+1Vspcm2/OsF/pQ==" saltValue="2G3JRFIwnk0QlfargIqi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322032</v>
      </c>
      <c r="D6" s="19">
        <f t="shared" si="3"/>
        <v>46</v>
      </c>
      <c r="E6" s="19">
        <f t="shared" si="3"/>
        <v>17</v>
      </c>
      <c r="F6" s="19">
        <f t="shared" si="3"/>
        <v>5</v>
      </c>
      <c r="G6" s="19">
        <f t="shared" si="3"/>
        <v>0</v>
      </c>
      <c r="H6" s="19" t="str">
        <f t="shared" si="3"/>
        <v>島根県　出雲市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49.36</v>
      </c>
      <c r="P6" s="20">
        <f t="shared" si="3"/>
        <v>15.72</v>
      </c>
      <c r="Q6" s="20">
        <f t="shared" si="3"/>
        <v>82.52</v>
      </c>
      <c r="R6" s="20">
        <f t="shared" si="3"/>
        <v>3352</v>
      </c>
      <c r="S6" s="20">
        <f t="shared" si="3"/>
        <v>172607</v>
      </c>
      <c r="T6" s="20">
        <f t="shared" si="3"/>
        <v>624.32000000000005</v>
      </c>
      <c r="U6" s="20">
        <f t="shared" si="3"/>
        <v>276.47000000000003</v>
      </c>
      <c r="V6" s="20">
        <f t="shared" si="3"/>
        <v>27106</v>
      </c>
      <c r="W6" s="20">
        <f t="shared" si="3"/>
        <v>11.41</v>
      </c>
      <c r="X6" s="20">
        <f t="shared" si="3"/>
        <v>2375.64</v>
      </c>
      <c r="Y6" s="21">
        <f>IF(Y7="",NA(),Y7)</f>
        <v>103.11</v>
      </c>
      <c r="Z6" s="21">
        <f t="shared" ref="Z6:AH6" si="4">IF(Z7="",NA(),Z7)</f>
        <v>104.33</v>
      </c>
      <c r="AA6" s="21">
        <f t="shared" si="4"/>
        <v>104.12</v>
      </c>
      <c r="AB6" s="21">
        <f t="shared" si="4"/>
        <v>101.87</v>
      </c>
      <c r="AC6" s="21">
        <f t="shared" si="4"/>
        <v>100.58</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11.04</v>
      </c>
      <c r="AV6" s="21">
        <f t="shared" ref="AV6:BD6" si="6">IF(AV7="",NA(),AV7)</f>
        <v>20.8</v>
      </c>
      <c r="AW6" s="21">
        <f t="shared" si="6"/>
        <v>36.25</v>
      </c>
      <c r="AX6" s="21">
        <f t="shared" si="6"/>
        <v>52.56</v>
      </c>
      <c r="AY6" s="21">
        <f t="shared" si="6"/>
        <v>69.36</v>
      </c>
      <c r="AZ6" s="21">
        <f t="shared" si="6"/>
        <v>44.14</v>
      </c>
      <c r="BA6" s="21">
        <f t="shared" si="6"/>
        <v>37.24</v>
      </c>
      <c r="BB6" s="21">
        <f t="shared" si="6"/>
        <v>33.58</v>
      </c>
      <c r="BC6" s="21">
        <f t="shared" si="6"/>
        <v>35.42</v>
      </c>
      <c r="BD6" s="21">
        <f t="shared" si="6"/>
        <v>39.82</v>
      </c>
      <c r="BE6" s="20" t="str">
        <f>IF(BE7="","",IF(BE7="-","【-】","【"&amp;SUBSTITUTE(TEXT(BE7,"#,##0.00"),"-","△")&amp;"】"))</f>
        <v>【42.02】</v>
      </c>
      <c r="BF6" s="21">
        <f>IF(BF7="",NA(),BF7)</f>
        <v>1229.5999999999999</v>
      </c>
      <c r="BG6" s="21">
        <f t="shared" ref="BG6:BO6" si="7">IF(BG7="",NA(),BG7)</f>
        <v>1162.97</v>
      </c>
      <c r="BH6" s="21">
        <f t="shared" si="7"/>
        <v>1134.96</v>
      </c>
      <c r="BI6" s="21">
        <f t="shared" si="7"/>
        <v>1102.23</v>
      </c>
      <c r="BJ6" s="21">
        <f t="shared" si="7"/>
        <v>1064.7</v>
      </c>
      <c r="BK6" s="21">
        <f t="shared" si="7"/>
        <v>654.71</v>
      </c>
      <c r="BL6" s="21">
        <f t="shared" si="7"/>
        <v>783.8</v>
      </c>
      <c r="BM6" s="21">
        <f t="shared" si="7"/>
        <v>778.81</v>
      </c>
      <c r="BN6" s="21">
        <f t="shared" si="7"/>
        <v>718.49</v>
      </c>
      <c r="BO6" s="21">
        <f t="shared" si="7"/>
        <v>743.31</v>
      </c>
      <c r="BP6" s="20" t="str">
        <f>IF(BP7="","",IF(BP7="-","【-】","【"&amp;SUBSTITUTE(TEXT(BP7,"#,##0.00"),"-","△")&amp;"】"))</f>
        <v>【785.10】</v>
      </c>
      <c r="BQ6" s="21">
        <f>IF(BQ7="",NA(),BQ7)</f>
        <v>88.52</v>
      </c>
      <c r="BR6" s="21">
        <f t="shared" ref="BR6:BZ6" si="8">IF(BR7="",NA(),BR7)</f>
        <v>95.47</v>
      </c>
      <c r="BS6" s="21">
        <f t="shared" si="8"/>
        <v>88.6</v>
      </c>
      <c r="BT6" s="21">
        <f t="shared" si="8"/>
        <v>80.73</v>
      </c>
      <c r="BU6" s="21">
        <f t="shared" si="8"/>
        <v>77.38</v>
      </c>
      <c r="BV6" s="21">
        <f t="shared" si="8"/>
        <v>65.37</v>
      </c>
      <c r="BW6" s="21">
        <f t="shared" si="8"/>
        <v>68.11</v>
      </c>
      <c r="BX6" s="21">
        <f t="shared" si="8"/>
        <v>67.23</v>
      </c>
      <c r="BY6" s="21">
        <f t="shared" si="8"/>
        <v>61.82</v>
      </c>
      <c r="BZ6" s="21">
        <f t="shared" si="8"/>
        <v>61.15</v>
      </c>
      <c r="CA6" s="20" t="str">
        <f>IF(CA7="","",IF(CA7="-","【-】","【"&amp;SUBSTITUTE(TEXT(CA7,"#,##0.00"),"-","△")&amp;"】"))</f>
        <v>【56.93】</v>
      </c>
      <c r="CB6" s="21">
        <f>IF(CB7="",NA(),CB7)</f>
        <v>194.31</v>
      </c>
      <c r="CC6" s="21">
        <f t="shared" ref="CC6:CK6" si="9">IF(CC7="",NA(),CC7)</f>
        <v>179</v>
      </c>
      <c r="CD6" s="21">
        <f t="shared" si="9"/>
        <v>192.97</v>
      </c>
      <c r="CE6" s="21">
        <f t="shared" si="9"/>
        <v>211.59</v>
      </c>
      <c r="CF6" s="21">
        <f t="shared" si="9"/>
        <v>220.97</v>
      </c>
      <c r="CG6" s="21">
        <f t="shared" si="9"/>
        <v>228.99</v>
      </c>
      <c r="CH6" s="21">
        <f t="shared" si="9"/>
        <v>222.41</v>
      </c>
      <c r="CI6" s="21">
        <f t="shared" si="9"/>
        <v>228.21</v>
      </c>
      <c r="CJ6" s="21">
        <f t="shared" si="9"/>
        <v>246.9</v>
      </c>
      <c r="CK6" s="21">
        <f t="shared" si="9"/>
        <v>250.43</v>
      </c>
      <c r="CL6" s="20" t="str">
        <f>IF(CL7="","",IF(CL7="-","【-】","【"&amp;SUBSTITUTE(TEXT(CL7,"#,##0.00"),"-","△")&amp;"】"))</f>
        <v>【271.15】</v>
      </c>
      <c r="CM6" s="21">
        <f>IF(CM7="",NA(),CM7)</f>
        <v>58.72</v>
      </c>
      <c r="CN6" s="21">
        <f t="shared" ref="CN6:CV6" si="10">IF(CN7="",NA(),CN7)</f>
        <v>62.13</v>
      </c>
      <c r="CO6" s="21">
        <f t="shared" si="10"/>
        <v>62.55</v>
      </c>
      <c r="CP6" s="21">
        <f t="shared" si="10"/>
        <v>61.77</v>
      </c>
      <c r="CQ6" s="21">
        <f t="shared" si="10"/>
        <v>63.45</v>
      </c>
      <c r="CR6" s="21">
        <f t="shared" si="10"/>
        <v>54.06</v>
      </c>
      <c r="CS6" s="21">
        <f t="shared" si="10"/>
        <v>55.26</v>
      </c>
      <c r="CT6" s="21">
        <f t="shared" si="10"/>
        <v>54.54</v>
      </c>
      <c r="CU6" s="21">
        <f t="shared" si="10"/>
        <v>52.9</v>
      </c>
      <c r="CV6" s="21">
        <f t="shared" si="10"/>
        <v>52.63</v>
      </c>
      <c r="CW6" s="20" t="str">
        <f>IF(CW7="","",IF(CW7="-","【-】","【"&amp;SUBSTITUTE(TEXT(CW7,"#,##0.00"),"-","△")&amp;"】"))</f>
        <v>【49.87】</v>
      </c>
      <c r="CX6" s="21">
        <f>IF(CX7="",NA(),CX7)</f>
        <v>92.12</v>
      </c>
      <c r="CY6" s="21">
        <f t="shared" ref="CY6:DG6" si="11">IF(CY7="",NA(),CY7)</f>
        <v>92.3</v>
      </c>
      <c r="CZ6" s="21">
        <f t="shared" si="11"/>
        <v>92.7</v>
      </c>
      <c r="DA6" s="21">
        <f t="shared" si="11"/>
        <v>92.84</v>
      </c>
      <c r="DB6" s="21">
        <f t="shared" si="11"/>
        <v>93.17</v>
      </c>
      <c r="DC6" s="21">
        <f t="shared" si="11"/>
        <v>90.11</v>
      </c>
      <c r="DD6" s="21">
        <f t="shared" si="11"/>
        <v>90.52</v>
      </c>
      <c r="DE6" s="21">
        <f t="shared" si="11"/>
        <v>90.3</v>
      </c>
      <c r="DF6" s="21">
        <f t="shared" si="11"/>
        <v>90.3</v>
      </c>
      <c r="DG6" s="21">
        <f t="shared" si="11"/>
        <v>90.32</v>
      </c>
      <c r="DH6" s="20" t="str">
        <f>IF(DH7="","",IF(DH7="-","【-】","【"&amp;SUBSTITUTE(TEXT(DH7,"#,##0.00"),"-","△")&amp;"】"))</f>
        <v>【87.54】</v>
      </c>
      <c r="DI6" s="21">
        <f>IF(DI7="",NA(),DI7)</f>
        <v>46.02</v>
      </c>
      <c r="DJ6" s="21">
        <f t="shared" ref="DJ6:DR6" si="12">IF(DJ7="",NA(),DJ7)</f>
        <v>47.79</v>
      </c>
      <c r="DK6" s="21">
        <f t="shared" si="12"/>
        <v>49.52</v>
      </c>
      <c r="DL6" s="21">
        <f t="shared" si="12"/>
        <v>51.18</v>
      </c>
      <c r="DM6" s="21">
        <f t="shared" si="12"/>
        <v>52.76</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1">
        <f>IF(EE7="",NA(),EE7)</f>
        <v>0.05</v>
      </c>
      <c r="EF6" s="21">
        <f t="shared" ref="EF6:EN6" si="14">IF(EF7="",NA(),EF7)</f>
        <v>0.1</v>
      </c>
      <c r="EG6" s="21">
        <f t="shared" si="14"/>
        <v>0.19</v>
      </c>
      <c r="EH6" s="21">
        <f t="shared" si="14"/>
        <v>0.17</v>
      </c>
      <c r="EI6" s="21">
        <f t="shared" si="14"/>
        <v>0.14000000000000001</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322032</v>
      </c>
      <c r="D7" s="23">
        <v>46</v>
      </c>
      <c r="E7" s="23">
        <v>17</v>
      </c>
      <c r="F7" s="23">
        <v>5</v>
      </c>
      <c r="G7" s="23">
        <v>0</v>
      </c>
      <c r="H7" s="23" t="s">
        <v>96</v>
      </c>
      <c r="I7" s="23" t="s">
        <v>97</v>
      </c>
      <c r="J7" s="23" t="s">
        <v>98</v>
      </c>
      <c r="K7" s="23" t="s">
        <v>99</v>
      </c>
      <c r="L7" s="23" t="s">
        <v>100</v>
      </c>
      <c r="M7" s="23" t="s">
        <v>101</v>
      </c>
      <c r="N7" s="24" t="s">
        <v>102</v>
      </c>
      <c r="O7" s="24">
        <v>49.36</v>
      </c>
      <c r="P7" s="24">
        <v>15.72</v>
      </c>
      <c r="Q7" s="24">
        <v>82.52</v>
      </c>
      <c r="R7" s="24">
        <v>3352</v>
      </c>
      <c r="S7" s="24">
        <v>172607</v>
      </c>
      <c r="T7" s="24">
        <v>624.32000000000005</v>
      </c>
      <c r="U7" s="24">
        <v>276.47000000000003</v>
      </c>
      <c r="V7" s="24">
        <v>27106</v>
      </c>
      <c r="W7" s="24">
        <v>11.41</v>
      </c>
      <c r="X7" s="24">
        <v>2375.64</v>
      </c>
      <c r="Y7" s="24">
        <v>103.11</v>
      </c>
      <c r="Z7" s="24">
        <v>104.33</v>
      </c>
      <c r="AA7" s="24">
        <v>104.12</v>
      </c>
      <c r="AB7" s="24">
        <v>101.87</v>
      </c>
      <c r="AC7" s="24">
        <v>100.58</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11.04</v>
      </c>
      <c r="AV7" s="24">
        <v>20.8</v>
      </c>
      <c r="AW7" s="24">
        <v>36.25</v>
      </c>
      <c r="AX7" s="24">
        <v>52.56</v>
      </c>
      <c r="AY7" s="24">
        <v>69.36</v>
      </c>
      <c r="AZ7" s="24">
        <v>44.14</v>
      </c>
      <c r="BA7" s="24">
        <v>37.24</v>
      </c>
      <c r="BB7" s="24">
        <v>33.58</v>
      </c>
      <c r="BC7" s="24">
        <v>35.42</v>
      </c>
      <c r="BD7" s="24">
        <v>39.82</v>
      </c>
      <c r="BE7" s="24">
        <v>42.02</v>
      </c>
      <c r="BF7" s="24">
        <v>1229.5999999999999</v>
      </c>
      <c r="BG7" s="24">
        <v>1162.97</v>
      </c>
      <c r="BH7" s="24">
        <v>1134.96</v>
      </c>
      <c r="BI7" s="24">
        <v>1102.23</v>
      </c>
      <c r="BJ7" s="24">
        <v>1064.7</v>
      </c>
      <c r="BK7" s="24">
        <v>654.71</v>
      </c>
      <c r="BL7" s="24">
        <v>783.8</v>
      </c>
      <c r="BM7" s="24">
        <v>778.81</v>
      </c>
      <c r="BN7" s="24">
        <v>718.49</v>
      </c>
      <c r="BO7" s="24">
        <v>743.31</v>
      </c>
      <c r="BP7" s="24">
        <v>785.1</v>
      </c>
      <c r="BQ7" s="24">
        <v>88.52</v>
      </c>
      <c r="BR7" s="24">
        <v>95.47</v>
      </c>
      <c r="BS7" s="24">
        <v>88.6</v>
      </c>
      <c r="BT7" s="24">
        <v>80.73</v>
      </c>
      <c r="BU7" s="24">
        <v>77.38</v>
      </c>
      <c r="BV7" s="24">
        <v>65.37</v>
      </c>
      <c r="BW7" s="24">
        <v>68.11</v>
      </c>
      <c r="BX7" s="24">
        <v>67.23</v>
      </c>
      <c r="BY7" s="24">
        <v>61.82</v>
      </c>
      <c r="BZ7" s="24">
        <v>61.15</v>
      </c>
      <c r="CA7" s="24">
        <v>56.93</v>
      </c>
      <c r="CB7" s="24">
        <v>194.31</v>
      </c>
      <c r="CC7" s="24">
        <v>179</v>
      </c>
      <c r="CD7" s="24">
        <v>192.97</v>
      </c>
      <c r="CE7" s="24">
        <v>211.59</v>
      </c>
      <c r="CF7" s="24">
        <v>220.97</v>
      </c>
      <c r="CG7" s="24">
        <v>228.99</v>
      </c>
      <c r="CH7" s="24">
        <v>222.41</v>
      </c>
      <c r="CI7" s="24">
        <v>228.21</v>
      </c>
      <c r="CJ7" s="24">
        <v>246.9</v>
      </c>
      <c r="CK7" s="24">
        <v>250.43</v>
      </c>
      <c r="CL7" s="24">
        <v>271.14999999999998</v>
      </c>
      <c r="CM7" s="24">
        <v>58.72</v>
      </c>
      <c r="CN7" s="24">
        <v>62.13</v>
      </c>
      <c r="CO7" s="24">
        <v>62.55</v>
      </c>
      <c r="CP7" s="24">
        <v>61.77</v>
      </c>
      <c r="CQ7" s="24">
        <v>63.45</v>
      </c>
      <c r="CR7" s="24">
        <v>54.06</v>
      </c>
      <c r="CS7" s="24">
        <v>55.26</v>
      </c>
      <c r="CT7" s="24">
        <v>54.54</v>
      </c>
      <c r="CU7" s="24">
        <v>52.9</v>
      </c>
      <c r="CV7" s="24">
        <v>52.63</v>
      </c>
      <c r="CW7" s="24">
        <v>49.87</v>
      </c>
      <c r="CX7" s="24">
        <v>92.12</v>
      </c>
      <c r="CY7" s="24">
        <v>92.3</v>
      </c>
      <c r="CZ7" s="24">
        <v>92.7</v>
      </c>
      <c r="DA7" s="24">
        <v>92.84</v>
      </c>
      <c r="DB7" s="24">
        <v>93.17</v>
      </c>
      <c r="DC7" s="24">
        <v>90.11</v>
      </c>
      <c r="DD7" s="24">
        <v>90.52</v>
      </c>
      <c r="DE7" s="24">
        <v>90.3</v>
      </c>
      <c r="DF7" s="24">
        <v>90.3</v>
      </c>
      <c r="DG7" s="24">
        <v>90.32</v>
      </c>
      <c r="DH7" s="24">
        <v>87.54</v>
      </c>
      <c r="DI7" s="24">
        <v>46.02</v>
      </c>
      <c r="DJ7" s="24">
        <v>47.79</v>
      </c>
      <c r="DK7" s="24">
        <v>49.52</v>
      </c>
      <c r="DL7" s="24">
        <v>51.18</v>
      </c>
      <c r="DM7" s="24">
        <v>52.76</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0.05</v>
      </c>
      <c r="EF7" s="24">
        <v>0.1</v>
      </c>
      <c r="EG7" s="24">
        <v>0.19</v>
      </c>
      <c r="EH7" s="24">
        <v>0.17</v>
      </c>
      <c r="EI7" s="24">
        <v>0.14000000000000001</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UCP055</cp:lastModifiedBy>
  <cp:lastPrinted>2025-02-05T23:52:02Z</cp:lastPrinted>
  <dcterms:created xsi:type="dcterms:W3CDTF">2025-01-24T07:19:44Z</dcterms:created>
  <dcterms:modified xsi:type="dcterms:W3CDTF">2025-02-05T23:52:03Z</dcterms:modified>
  <cp:category/>
</cp:coreProperties>
</file>