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4保_財政\H25年度\財政課\財政課\地方公営企業関係\R6地方公営企業関係\県メール\70_20250123_【県提出〆切２／１２（水）】公営企業に係る経営比較分析表（令和５年度決算）の分析等について\03_回答\"/>
    </mc:Choice>
  </mc:AlternateContent>
  <workbookProtection workbookAlgorithmName="SHA-512" workbookHashValue="pinLaPIcD4nsC4y137P4H9cKPn/KSJikAAvALs0ENMt+UQHSOBf10A64B42rU4EQbmTuhaPlQ8vjPLDgp9dCEQ==" workbookSaltValue="+ohnXxGImaMchv/92quyw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<sst xmlns="http://schemas.openxmlformats.org/spreadsheetml/2006/main" count="247" uniqueCount="118">
  <si>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</si>
  <si>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</si>
  <si>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</si>
  <si>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</si>
  <si>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</si>
  <si>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</si>
  <si>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</si>
  <si>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</si>
  <si>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</si>
  <si>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</si>
  <si>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</si>
  <si>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</si>
  <si>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</si>
  <si>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</si>
  <si>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</si>
  <si>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</si>
  <si>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</si>
  <si>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</si>
  <si>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</si>
  <si>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</si>
  <si>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</si>
  <si>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</si>
  <si>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</si>
  <si>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</si>
  <si>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</si>
  <si>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</si>
  <si>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</si>
  <si>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</si>
  <si>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</si>
  <si>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</si>
  <si>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</si>
  <si>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</si>
  <si>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</si>
  <si>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</si>
  <si>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</si>
  <si>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</si>
  <si>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</si>
  <si>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</si>
  <si>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</si>
  <si>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</si>
  <si>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</si>
  <si>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</si>
  <si>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</si>
  <si>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</si>
  <si>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</si>
  <si>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</si>
  <si>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</si>
  <si>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</si>
  <si>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</si>
  <si>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</si>
  <si>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</si>
  <si>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</si>
  <si>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</si>
  <si>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</si>
  <si>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</si>
  <si>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</si>
  <si>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</si>
  <si>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</si>
  <si>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</si>
  <si>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</si>
  <si>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</si>
  <si>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</si>
  <si>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</si>
  <si>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</si>
  <si>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</si>
  <si>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</si>
  <si>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</si>
  <si>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</si>
  <si>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</si>
  <si>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</si>
  <si>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</si>
  <si>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</si>
  <si>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</si>
  <si>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</si>
  <si>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</si>
  <si>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</si>
  <si>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</si>
  <si>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</si>
  <si>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</si>
  <si>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</si>
  <si>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</si>
  <si>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</si>
  <si>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</si>
  <si>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</si>
  <si>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</si>
  <si>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</si>
  <si>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</si>
  <si>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</si>
  <si>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</si>
  <si>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</si>
  <si>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</si>
  <si>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</si>
  <si>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</si>
  <si>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</si>
  <si>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</si>
  <si>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</si>
  <si>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</si>
  <si>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</si>
  <si>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</si>
  <si>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</si>
  <si>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</si>
  <si>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</si>
  <si>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</si>
  <si>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</si>
  <si>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</si>
  <si>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</si>
  <si>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</si>
  <si>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</si>
  <si>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</si>
  <si>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</si>
  <si>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</si>
  <si>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</si>
  <si>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</si>
  <si>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</si>
  <si>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</si>
  <si>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　①収益的収支比率は、打切り決算に伴う令和6年度の特例的支出を賄うために、一般会計繰出金を当年度中に受け入れたことにより、総収益が総費用に比べ多くなったことから前年度に比べ19.4ポイント改善した。
　④企業債残高対事業規模は、打切り決算により下水道使用料収入が減となったことから、前年度比で1.55ポイント悪化した。また、分流式下水道等に要する経費として地方債現在高に対する一般会計の負担率が高く、企業債の償還が進んだことから、当年度も比率が低く、類似団体と比較しても大幅に低くなっている。
　⑤経費回収率は、打切り決算により汚水処理費が前年度比で約10％減となったが、下水道使用料収入が前年度比で19％減少したため、前年度に比べ4.66ポイント悪化し、類似団体と比較しても低水準である。健全経営に向け汚水処理費用の削減に努める必要がある。
　打切り決算による汚水処理費の減により、⑥汚水処理原価は前年度に比べ24.14円減少したものの、類似団体と比較して依然高くなっている。さらなる維持管理費の削減等による経営改善が必要である。
　⑦施設利用率</t>
    </r>
    <r>
      <rPr>
        <sz val="10"/>
        <rFont val="ＭＳ ゴシック"/>
        <family val="3"/>
        <charset val="128"/>
      </rPr>
      <t>は、施設処理能力の向上に</t>
    </r>
    <r>
      <rPr>
        <sz val="10"/>
        <color theme="1"/>
        <rFont val="ＭＳ ゴシック"/>
        <family val="3"/>
        <charset val="128"/>
      </rPr>
      <t>より前年度比で10.35ポイント低下となった。今後も使用状況を注視する必要がある。
　⑧水洗化率は、100％であり公共用水域の水質保全に繋がっている。</t>
    </r>
    <rPh sb="2" eb="5">
      <t>シュウエキテキ</t>
    </rPh>
    <rPh sb="5" eb="7">
      <t>シュウシ</t>
    </rPh>
    <rPh sb="7" eb="9">
      <t>ヒリツ</t>
    </rPh>
    <rPh sb="80" eb="83">
      <t>ゼンネンド</t>
    </rPh>
    <rPh sb="84" eb="85">
      <t>クラ</t>
    </rPh>
    <rPh sb="102" eb="104">
      <t>キギョウ</t>
    </rPh>
    <rPh sb="104" eb="105">
      <t>サイ</t>
    </rPh>
    <rPh sb="105" eb="112">
      <t>ザンダカタイジギョウキボ</t>
    </rPh>
    <rPh sb="114" eb="116">
      <t>ウチキ</t>
    </rPh>
    <rPh sb="117" eb="119">
      <t>ケッサン</t>
    </rPh>
    <rPh sb="122" eb="125">
      <t>ゲスイドウ</t>
    </rPh>
    <rPh sb="125" eb="128">
      <t>シヨウリョウ</t>
    </rPh>
    <rPh sb="128" eb="130">
      <t>シュウニュウ</t>
    </rPh>
    <rPh sb="131" eb="132">
      <t>ゲン</t>
    </rPh>
    <rPh sb="141" eb="145">
      <t>ゼンネンドヒ</t>
    </rPh>
    <rPh sb="154" eb="156">
      <t>アッカ</t>
    </rPh>
    <rPh sb="162" eb="164">
      <t>ブンリュウ</t>
    </rPh>
    <rPh sb="164" eb="165">
      <t>シキ</t>
    </rPh>
    <rPh sb="165" eb="168">
      <t>ゲスイドウ</t>
    </rPh>
    <rPh sb="168" eb="169">
      <t>トウ</t>
    </rPh>
    <rPh sb="170" eb="171">
      <t>ヨウ</t>
    </rPh>
    <rPh sb="173" eb="175">
      <t>ケイヒ</t>
    </rPh>
    <rPh sb="178" eb="181">
      <t>チホウサイ</t>
    </rPh>
    <rPh sb="181" eb="183">
      <t>ゲンザイ</t>
    </rPh>
    <rPh sb="183" eb="184">
      <t>ダカ</t>
    </rPh>
    <rPh sb="185" eb="186">
      <t>タイ</t>
    </rPh>
    <rPh sb="188" eb="190">
      <t>イッパン</t>
    </rPh>
    <rPh sb="190" eb="192">
      <t>カイケイ</t>
    </rPh>
    <rPh sb="193" eb="195">
      <t>フタン</t>
    </rPh>
    <rPh sb="195" eb="196">
      <t>リツ</t>
    </rPh>
    <rPh sb="197" eb="198">
      <t>タカ</t>
    </rPh>
    <rPh sb="215" eb="218">
      <t>トウネンド</t>
    </rPh>
    <rPh sb="219" eb="221">
      <t>ヒリツ</t>
    </rPh>
    <rPh sb="222" eb="223">
      <t>ヒク</t>
    </rPh>
    <rPh sb="225" eb="227">
      <t>ルイジ</t>
    </rPh>
    <rPh sb="227" eb="229">
      <t>ダンタイ</t>
    </rPh>
    <rPh sb="230" eb="232">
      <t>ヒカク</t>
    </rPh>
    <rPh sb="235" eb="237">
      <t>オオハバ</t>
    </rPh>
    <rPh sb="238" eb="239">
      <t>ヒク</t>
    </rPh>
    <rPh sb="249" eb="251">
      <t>ケイヒ</t>
    </rPh>
    <rPh sb="251" eb="253">
      <t>カイシュウ</t>
    </rPh>
    <rPh sb="253" eb="254">
      <t>リツ</t>
    </rPh>
    <rPh sb="256" eb="258">
      <t>ウチキ</t>
    </rPh>
    <rPh sb="259" eb="261">
      <t>ケッサン</t>
    </rPh>
    <rPh sb="264" eb="266">
      <t>オスイ</t>
    </rPh>
    <rPh sb="266" eb="268">
      <t>ショリ</t>
    </rPh>
    <rPh sb="268" eb="269">
      <t>ヒ</t>
    </rPh>
    <rPh sb="270" eb="274">
      <t>ゼンネンドヒ</t>
    </rPh>
    <rPh sb="275" eb="276">
      <t>ヤク</t>
    </rPh>
    <rPh sb="279" eb="280">
      <t>ゲン</t>
    </rPh>
    <rPh sb="286" eb="289">
      <t>ゲスイドウ</t>
    </rPh>
    <rPh sb="289" eb="292">
      <t>シヨウリョウ</t>
    </rPh>
    <rPh sb="292" eb="294">
      <t>シュウニュウ</t>
    </rPh>
    <rPh sb="295" eb="296">
      <t>マエ</t>
    </rPh>
    <rPh sb="298" eb="299">
      <t>ヒ</t>
    </rPh>
    <rPh sb="303" eb="305">
      <t>ゲンショウ</t>
    </rPh>
    <rPh sb="310" eb="313">
      <t>ゼンネンド</t>
    </rPh>
    <rPh sb="314" eb="315">
      <t>クラ</t>
    </rPh>
    <rPh sb="324" eb="326">
      <t>アッカ</t>
    </rPh>
    <rPh sb="328" eb="330">
      <t>ルイジ</t>
    </rPh>
    <rPh sb="330" eb="332">
      <t>ダンタイ</t>
    </rPh>
    <rPh sb="333" eb="335">
      <t>ヒカク</t>
    </rPh>
    <rPh sb="338" eb="339">
      <t>テイ</t>
    </rPh>
    <rPh sb="339" eb="341">
      <t>スイジュン</t>
    </rPh>
    <rPh sb="345" eb="347">
      <t>ケンゼン</t>
    </rPh>
    <rPh sb="347" eb="349">
      <t>ケイエイ</t>
    </rPh>
    <rPh sb="350" eb="351">
      <t>ム</t>
    </rPh>
    <rPh sb="352" eb="354">
      <t>オスイ</t>
    </rPh>
    <rPh sb="354" eb="356">
      <t>ショリ</t>
    </rPh>
    <rPh sb="356" eb="358">
      <t>ヒヨウ</t>
    </rPh>
    <rPh sb="359" eb="361">
      <t>サクゲン</t>
    </rPh>
    <rPh sb="362" eb="363">
      <t>ツト</t>
    </rPh>
    <rPh sb="365" eb="367">
      <t>ヒツヨウ</t>
    </rPh>
    <rPh sb="393" eb="395">
      <t>オスイ</t>
    </rPh>
    <rPh sb="395" eb="397">
      <t>ショリ</t>
    </rPh>
    <rPh sb="397" eb="399">
      <t>ゲンカ</t>
    </rPh>
    <rPh sb="400" eb="403">
      <t>ゼンネンド</t>
    </rPh>
    <rPh sb="404" eb="405">
      <t>クラ</t>
    </rPh>
    <rPh sb="411" eb="412">
      <t>エン</t>
    </rPh>
    <rPh sb="412" eb="414">
      <t>ゲンショウ</t>
    </rPh>
    <rPh sb="420" eb="422">
      <t>ルイジ</t>
    </rPh>
    <rPh sb="422" eb="424">
      <t>ダンタイ</t>
    </rPh>
    <rPh sb="425" eb="427">
      <t>ヒカク</t>
    </rPh>
    <rPh sb="429" eb="431">
      <t>イゼン</t>
    </rPh>
    <rPh sb="431" eb="432">
      <t>タカ</t>
    </rPh>
    <rPh sb="443" eb="445">
      <t>イジ</t>
    </rPh>
    <rPh sb="445" eb="448">
      <t>カンリヒ</t>
    </rPh>
    <rPh sb="449" eb="451">
      <t>サクゲン</t>
    </rPh>
    <rPh sb="451" eb="452">
      <t>トウ</t>
    </rPh>
    <rPh sb="455" eb="457">
      <t>ケイエイ</t>
    </rPh>
    <rPh sb="457" eb="459">
      <t>カイゼン</t>
    </rPh>
    <rPh sb="460" eb="462">
      <t>ヒツヨウ</t>
    </rPh>
    <rPh sb="469" eb="471">
      <t>シセツ</t>
    </rPh>
    <rPh sb="471" eb="473">
      <t>リヨウ</t>
    </rPh>
    <rPh sb="473" eb="474">
      <t>リツ</t>
    </rPh>
    <rPh sb="476" eb="478">
      <t>シセツ</t>
    </rPh>
    <rPh sb="478" eb="480">
      <t>ショリ</t>
    </rPh>
    <rPh sb="480" eb="482">
      <t>ノウリョク</t>
    </rPh>
    <rPh sb="483" eb="485">
      <t>コウジョウ</t>
    </rPh>
    <rPh sb="490" eb="491">
      <t>ド</t>
    </rPh>
    <rPh sb="491" eb="492">
      <t>ヒ</t>
    </rPh>
    <rPh sb="502" eb="504">
      <t>テイカ</t>
    </rPh>
    <rPh sb="509" eb="511">
      <t>コンゴ</t>
    </rPh>
    <rPh sb="512" eb="514">
      <t>シヨウ</t>
    </rPh>
    <rPh sb="514" eb="516">
      <t>ジョウキョウ</t>
    </rPh>
    <rPh sb="517" eb="519">
      <t>チュウシ</t>
    </rPh>
    <rPh sb="521" eb="523">
      <t>ヒツヨウ</t>
    </rPh>
    <rPh sb="530" eb="533">
      <t>スイセンカ</t>
    </rPh>
    <rPh sb="533" eb="534">
      <t>リツ</t>
    </rPh>
    <rPh sb="543" eb="545">
      <t>コウキョウ</t>
    </rPh>
    <rPh sb="545" eb="546">
      <t>ヨウ</t>
    </rPh>
    <rPh sb="546" eb="548">
      <t>スイイキ</t>
    </rPh>
    <rPh sb="549" eb="551">
      <t>スイシツ</t>
    </rPh>
    <rPh sb="551" eb="553">
      <t>ホゼン</t>
    </rPh>
    <rPh sb="554" eb="555">
      <t>ツナ</t>
    </rPh>
    <phoneticPr fontId="4"/>
  </si>
  <si>
    <t>　市町村設置事業により平成17年度から供用を開始し、18年が経過している。また、譲渡を受けた浄化槽の中には、設置後20年以上が経過しているものもあり、浄化槽本体の修繕需要も発生してきているとともに電気設備も老朽化が進んでいる。</t>
    <rPh sb="1" eb="4">
      <t>シチョウソン</t>
    </rPh>
    <rPh sb="4" eb="6">
      <t>セッチ</t>
    </rPh>
    <rPh sb="6" eb="8">
      <t>ジギョウ</t>
    </rPh>
    <rPh sb="11" eb="13">
      <t>ヘイセイ</t>
    </rPh>
    <rPh sb="15" eb="17">
      <t>ネンド</t>
    </rPh>
    <rPh sb="19" eb="21">
      <t>キョウヨウ</t>
    </rPh>
    <rPh sb="22" eb="24">
      <t>カイシ</t>
    </rPh>
    <rPh sb="28" eb="29">
      <t>ネン</t>
    </rPh>
    <rPh sb="30" eb="32">
      <t>ケイカ</t>
    </rPh>
    <rPh sb="40" eb="42">
      <t>ジョウト</t>
    </rPh>
    <rPh sb="43" eb="44">
      <t>ウ</t>
    </rPh>
    <rPh sb="46" eb="49">
      <t>ジョウカソウ</t>
    </rPh>
    <rPh sb="50" eb="51">
      <t>ナカ</t>
    </rPh>
    <rPh sb="54" eb="56">
      <t>セッチ</t>
    </rPh>
    <rPh sb="56" eb="57">
      <t>ゴ</t>
    </rPh>
    <rPh sb="59" eb="60">
      <t>ネン</t>
    </rPh>
    <rPh sb="60" eb="62">
      <t>イジョウ</t>
    </rPh>
    <rPh sb="63" eb="65">
      <t>ケイカ</t>
    </rPh>
    <rPh sb="75" eb="78">
      <t>ジョウカソウ</t>
    </rPh>
    <rPh sb="78" eb="80">
      <t>ホンタイ</t>
    </rPh>
    <rPh sb="81" eb="83">
      <t>シュウゼン</t>
    </rPh>
    <rPh sb="83" eb="85">
      <t>ジュヨウ</t>
    </rPh>
    <rPh sb="86" eb="88">
      <t>ハッセイ</t>
    </rPh>
    <rPh sb="98" eb="100">
      <t>デンキ</t>
    </rPh>
    <rPh sb="100" eb="102">
      <t>セツビ</t>
    </rPh>
    <rPh sb="103" eb="106">
      <t>ロウキュウカ</t>
    </rPh>
    <rPh sb="107" eb="108">
      <t>スス</t>
    </rPh>
    <phoneticPr fontId="4"/>
  </si>
  <si>
    <t>　平成27年度に整備事業が終了している。
　令和6年4月の公営企業会計の適用により、経営成績、財務状況等の会計情報が明確となるため、今後必要となる更新投資を見据え、効率的な事業運営に努める</t>
    <rPh sb="1" eb="3">
      <t>ヘイセイ</t>
    </rPh>
    <rPh sb="5" eb="7">
      <t>ネンド</t>
    </rPh>
    <rPh sb="8" eb="10">
      <t>セイビ</t>
    </rPh>
    <rPh sb="10" eb="12">
      <t>ジギョウ</t>
    </rPh>
    <rPh sb="13" eb="15">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</si>
</sst>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CF-41CA-A217-F10FF95233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CF-41CA-A217-F10FF95233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39.47</c:v>
                </c:pt>
                <c:pt idx="1">
                  <c:v>42.43</c:v>
                </c:pt>
                <c:pt idx="2">
                  <c:v>42.09</c:v>
                </c:pt>
                <c:pt idx="3">
                  <c:v>41</c:v>
                </c:pt>
                <c:pt idx="4">
                  <c:v>30.65</c:v>
                </c:pt>
              </c:numCache>
            </c:numRef>
          </c:val>
          <c:extLst>
            <c:ext xmlns:c16="http://schemas.microsoft.com/office/drawing/2014/chart" uri="{C3380CC4-5D6E-409C-BE32-E72D297353CC}">
              <c16:uniqueId val="{00000000-FD00-4C16-B6C7-C2A347BC37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FD00-4C16-B6C7-C2A347BC37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85-4CFE-8EFB-3F53217048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CA85-4CFE-8EFB-3F53217048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100.03</c:v>
                </c:pt>
                <c:pt idx="1">
                  <c:v>99.94</c:v>
                </c:pt>
                <c:pt idx="2">
                  <c:v>99.98</c:v>
                </c:pt>
                <c:pt idx="3">
                  <c:v>91.3</c:v>
                </c:pt>
                <c:pt idx="4">
                  <c:v>110.7</c:v>
                </c:pt>
              </c:numCache>
            </c:numRef>
          </c:val>
          <c:extLst>
            <c:ext xmlns:c16="http://schemas.microsoft.com/office/drawing/2014/chart" uri="{C3380CC4-5D6E-409C-BE32-E72D297353CC}">
              <c16:uniqueId val="{00000000-1C8B-4A21-BC86-3E692DBA5D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B-4A21-BC86-3E692DBA5D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0C-4CFF-9C63-572560D69A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C-4CFF-9C63-572560D69A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C-457D-BADA-F07250CD4E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C-457D-BADA-F07250CD4E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9-47B3-8EC1-AD2BFA57A0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9-47B3-8EC1-AD2BFA57A0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B-4AF1-9CC1-27B4074F97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B-4AF1-9CC1-27B4074F97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1.85</c:v>
                </c:pt>
                <c:pt idx="1">
                  <c:v>0</c:v>
                </c:pt>
                <c:pt idx="2">
                  <c:v>0</c:v>
                </c:pt>
                <c:pt idx="3" formatCode="#,##0.00;&quot;△&quot;#,##0.00;&quot;-&quot;">
                  <c:v>9.17</c:v>
                </c:pt>
                <c:pt idx="4" formatCode="#,##0.00;&quot;△&quot;#,##0.00;&quot;-&quot;">
                  <c:v>10.72</c:v>
                </c:pt>
              </c:numCache>
            </c:numRef>
          </c:val>
          <c:extLst>
            <c:ext xmlns:c16="http://schemas.microsoft.com/office/drawing/2014/chart" uri="{C3380CC4-5D6E-409C-BE32-E72D297353CC}">
              <c16:uniqueId val="{00000000-FAE2-46E9-A204-4AC0BC2A2C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AE2-46E9-A204-4AC0BC2A2C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45.22</c:v>
                </c:pt>
                <c:pt idx="1">
                  <c:v>49.34</c:v>
                </c:pt>
                <c:pt idx="2">
                  <c:v>47.66</c:v>
                </c:pt>
                <c:pt idx="3">
                  <c:v>44.5</c:v>
                </c:pt>
                <c:pt idx="4">
                  <c:v>39.840000000000003</c:v>
                </c:pt>
              </c:numCache>
            </c:numRef>
          </c:val>
          <c:extLst>
            <c:ext xmlns:c16="http://schemas.microsoft.com/office/drawing/2014/chart" uri="{C3380CC4-5D6E-409C-BE32-E72D297353CC}">
              <c16:uniqueId val="{00000000-DBD8-4353-9463-0AB4DEE737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DBD8-4353-9463-0AB4DEE737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391.93</c:v>
                </c:pt>
                <c:pt idx="1">
                  <c:v>366.06</c:v>
                </c:pt>
                <c:pt idx="2">
                  <c:v>379.74</c:v>
                </c:pt>
                <c:pt idx="3">
                  <c:v>408.43</c:v>
                </c:pt>
                <c:pt idx="4">
                  <c:v>384.29</c:v>
                </c:pt>
              </c:numCache>
            </c:numRef>
          </c:val>
          <c:extLst>
            <c:ext xmlns:c16="http://schemas.microsoft.com/office/drawing/2014/chart" uri="{C3380CC4-5D6E-409C-BE32-E72D297353CC}">
              <c16:uniqueId val="{00000000-AC2B-4CF4-A047-9883ED1BC9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AC2B-4CF4-A047-9883ED1BC9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浜田市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49678</v>
      </c>
      <c r="AM8" s="54"/>
      <c r="AN8" s="54"/>
      <c r="AO8" s="54"/>
      <c r="AP8" s="54"/>
      <c r="AQ8" s="54"/>
      <c r="AR8" s="54"/>
      <c r="AS8" s="54"/>
      <c r="AT8" s="53">
        <f>データ!T6</f>
        <v>690.64</v>
      </c>
      <c r="AU8" s="53"/>
      <c r="AV8" s="53"/>
      <c r="AW8" s="53"/>
      <c r="AX8" s="53"/>
      <c r="AY8" s="53"/>
      <c r="AZ8" s="53"/>
      <c r="BA8" s="53"/>
      <c r="BB8" s="53">
        <f>データ!U6</f>
        <v>71.930000000000007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2.08</v>
      </c>
      <c r="Q10" s="53"/>
      <c r="R10" s="53"/>
      <c r="S10" s="53"/>
      <c r="T10" s="53"/>
      <c r="U10" s="53"/>
      <c r="V10" s="53"/>
      <c r="W10" s="53">
        <f>データ!Q6</f>
        <v>100</v>
      </c>
      <c r="X10" s="53"/>
      <c r="Y10" s="53"/>
      <c r="Z10" s="53"/>
      <c r="AA10" s="53"/>
      <c r="AB10" s="53"/>
      <c r="AC10" s="53"/>
      <c r="AD10" s="54">
        <f>データ!R6</f>
        <v>3025</v>
      </c>
      <c r="AE10" s="54"/>
      <c r="AF10" s="54"/>
      <c r="AG10" s="54"/>
      <c r="AH10" s="54"/>
      <c r="AI10" s="54"/>
      <c r="AJ10" s="54"/>
      <c r="AK10" s="2"/>
      <c r="AL10" s="54">
        <f>データ!V6</f>
        <v>1020</v>
      </c>
      <c r="AM10" s="54"/>
      <c r="AN10" s="54"/>
      <c r="AO10" s="54"/>
      <c r="AP10" s="54"/>
      <c r="AQ10" s="54"/>
      <c r="AR10" s="54"/>
      <c r="AS10" s="54"/>
      <c r="AT10" s="53">
        <f>データ!W6</f>
        <v>350.25</v>
      </c>
      <c r="AU10" s="53"/>
      <c r="AV10" s="53"/>
      <c r="AW10" s="53"/>
      <c r="AX10" s="53"/>
      <c r="AY10" s="53"/>
      <c r="AZ10" s="53"/>
      <c r="BA10" s="53"/>
      <c r="BB10" s="53">
        <f>データ!X6</f>
        <v>2.91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hGX70kMAfnCvzOM8tTzfUD/AGncFHSY3cxn60Q0aQ3bX4K7Gx86UsVyFL/E4G8RVWJJgl+u1pCuM+tTAIIr8kw==" saltValue="sRBT8Ma3N/YCrQRC6mq8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322024</v>
      </c>
      <c r="D6" s="19">
        <f t="shared" si="3"/>
        <v>47</v>
      </c>
      <c r="E6" s="19">
        <f t="shared" si="3"/>
        <v>18</v>
      </c>
      <c r="F6" s="19">
        <f t="shared" si="3"/>
        <v>0</v>
      </c>
      <c r="G6" s="19">
        <f t="shared" si="3"/>
        <v>0</v>
      </c>
      <c r="H6" s="19" t="str">
        <f t="shared" si="3"/>
        <v>島根県　浜田市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2.08</v>
      </c>
      <c r="Q6" s="20">
        <f t="shared" si="3"/>
        <v>100</v>
      </c>
      <c r="R6" s="20">
        <f t="shared" si="3"/>
        <v>3025</v>
      </c>
      <c r="S6" s="20">
        <f t="shared" si="3"/>
        <v>49678</v>
      </c>
      <c r="T6" s="20">
        <f t="shared" si="3"/>
        <v>690.64</v>
      </c>
      <c r="U6" s="20">
        <f t="shared" si="3"/>
        <v>71.930000000000007</v>
      </c>
      <c r="V6" s="20">
        <f t="shared" si="3"/>
        <v>1020</v>
      </c>
      <c r="W6" s="20">
        <f t="shared" si="3"/>
        <v>350.25</v>
      </c>
      <c r="X6" s="20">
        <f t="shared" si="3"/>
        <v>2.91</v>
      </c>
      <c r="Y6" s="21">
        <f>IF(Y7="",NA(),Y7)</f>
        <v>100.03</v>
      </c>
      <c r="Z6" s="21">
        <f t="shared" ref="Z6:AH6" si="4">IF(Z7="",NA(),Z7)</f>
        <v>99.94</v>
      </c>
      <c r="AA6" s="21">
        <f t="shared" si="4"/>
        <v>99.98</v>
      </c>
      <c r="AB6" s="21">
        <f t="shared" si="4"/>
        <v>91.3</v>
      </c>
      <c r="AC6" s="21">
        <f t="shared" si="4"/>
        <v>110.7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1.85</v>
      </c>
      <c r="BG6" s="20">
        <f t="shared" ref="BG6:BO6" si="7">IF(BG7="",NA(),BG7)</f>
        <v>0</v>
      </c>
      <c r="BH6" s="20">
        <f t="shared" si="7"/>
        <v>0</v>
      </c>
      <c r="BI6" s="21">
        <f t="shared" si="7"/>
        <v>9.17</v>
      </c>
      <c r="BJ6" s="21">
        <f t="shared" si="7"/>
        <v>10.72</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45.22</v>
      </c>
      <c r="BR6" s="21">
        <f t="shared" ref="BR6:BZ6" si="8">IF(BR7="",NA(),BR7)</f>
        <v>49.34</v>
      </c>
      <c r="BS6" s="21">
        <f t="shared" si="8"/>
        <v>47.66</v>
      </c>
      <c r="BT6" s="21">
        <f t="shared" si="8"/>
        <v>44.5</v>
      </c>
      <c r="BU6" s="21">
        <f t="shared" si="8"/>
        <v>39.840000000000003</v>
      </c>
      <c r="BV6" s="21">
        <f t="shared" si="8"/>
        <v>53.23</v>
      </c>
      <c r="BW6" s="21">
        <f t="shared" si="8"/>
        <v>60.59</v>
      </c>
      <c r="BX6" s="21">
        <f t="shared" si="8"/>
        <v>60</v>
      </c>
      <c r="BY6" s="21">
        <f t="shared" si="8"/>
        <v>59.01</v>
      </c>
      <c r="BZ6" s="21">
        <f t="shared" si="8"/>
        <v>56.06</v>
      </c>
      <c r="CA6" s="20" t="str">
        <f>IF(CA7="","",IF(CA7="-","【-】","【"&amp;SUBSTITUTE(TEXT(CA7,"#,##0.00"),"-","△")&amp;"】"))</f>
        <v>【53.65】</v>
      </c>
      <c r="CB6" s="21">
        <f>IF(CB7="",NA(),CB7)</f>
        <v>391.93</v>
      </c>
      <c r="CC6" s="21">
        <f t="shared" ref="CC6:CK6" si="9">IF(CC7="",NA(),CC7)</f>
        <v>366.06</v>
      </c>
      <c r="CD6" s="21">
        <f t="shared" si="9"/>
        <v>379.74</v>
      </c>
      <c r="CE6" s="21">
        <f t="shared" si="9"/>
        <v>408.43</v>
      </c>
      <c r="CF6" s="21">
        <f t="shared" si="9"/>
        <v>384.29</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39.47</v>
      </c>
      <c r="CN6" s="21">
        <f t="shared" ref="CN6:CV6" si="10">IF(CN7="",NA(),CN7)</f>
        <v>42.43</v>
      </c>
      <c r="CO6" s="21">
        <f t="shared" si="10"/>
        <v>42.09</v>
      </c>
      <c r="CP6" s="21">
        <f t="shared" si="10"/>
        <v>41</v>
      </c>
      <c r="CQ6" s="21">
        <f t="shared" si="10"/>
        <v>30.65</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322024</v>
      </c>
      <c r="D7" s="23">
        <v>47</v>
      </c>
      <c r="E7" s="23">
        <v>18</v>
      </c>
      <c r="F7" s="23">
        <v>0</v>
      </c>
      <c r="G7" s="23">
        <v>0</v>
      </c>
      <c r="H7" s="23" t="s">
        <v>97</v>
      </c>
      <c r="I7" s="23" t="s">
        <v>98</v>
      </c>
      <c r="J7" s="23" t="s">
        <v>99</v>
      </c>
      <c r="K7" s="23" t="s">
        <v>100</v>
      </c>
      <c r="L7" s="23" t="s">
        <v>101</v>
      </c>
      <c r="M7" s="23" t="s">
        <v>102</v>
      </c>
      <c r="N7" s="24" t="s">
        <v>103</v>
      </c>
      <c r="O7" s="24" t="s">
        <v>104</v>
      </c>
      <c r="P7" s="24">
        <v>2.08</v>
      </c>
      <c r="Q7" s="24">
        <v>100</v>
      </c>
      <c r="R7" s="24">
        <v>3025</v>
      </c>
      <c r="S7" s="24">
        <v>49678</v>
      </c>
      <c r="T7" s="24">
        <v>690.64</v>
      </c>
      <c r="U7" s="24">
        <v>71.930000000000007</v>
      </c>
      <c r="V7" s="24">
        <v>1020</v>
      </c>
      <c r="W7" s="24">
        <v>350.25</v>
      </c>
      <c r="X7" s="24">
        <v>2.91</v>
      </c>
      <c r="Y7" s="24">
        <v>100.03</v>
      </c>
      <c r="Z7" s="24">
        <v>99.94</v>
      </c>
      <c r="AA7" s="24">
        <v>99.98</v>
      </c>
      <c r="AB7" s="24">
        <v>91.3</v>
      </c>
      <c r="AC7" s="24">
        <v>110.7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1.85</v>
      </c>
      <c r="BG7" s="24">
        <v>0</v>
      </c>
      <c r="BH7" s="24">
        <v>0</v>
      </c>
      <c r="BI7" s="24">
        <v>9.17</v>
      </c>
      <c r="BJ7" s="24">
        <v>10.72</v>
      </c>
      <c r="BK7" s="24">
        <v>421.25</v>
      </c>
      <c r="BL7" s="24">
        <v>294.27</v>
      </c>
      <c r="BM7" s="24">
        <v>294.08999999999997</v>
      </c>
      <c r="BN7" s="24">
        <v>294.08999999999997</v>
      </c>
      <c r="BO7" s="24">
        <v>338.47</v>
      </c>
      <c r="BP7" s="24">
        <v>349.83</v>
      </c>
      <c r="BQ7" s="24">
        <v>45.22</v>
      </c>
      <c r="BR7" s="24">
        <v>49.34</v>
      </c>
      <c r="BS7" s="24">
        <v>47.66</v>
      </c>
      <c r="BT7" s="24">
        <v>44.5</v>
      </c>
      <c r="BU7" s="24">
        <v>39.840000000000003</v>
      </c>
      <c r="BV7" s="24">
        <v>53.23</v>
      </c>
      <c r="BW7" s="24">
        <v>60.59</v>
      </c>
      <c r="BX7" s="24">
        <v>60</v>
      </c>
      <c r="BY7" s="24">
        <v>59.01</v>
      </c>
      <c r="BZ7" s="24">
        <v>56.06</v>
      </c>
      <c r="CA7" s="24">
        <v>53.65</v>
      </c>
      <c r="CB7" s="24">
        <v>391.93</v>
      </c>
      <c r="CC7" s="24">
        <v>366.06</v>
      </c>
      <c r="CD7" s="24">
        <v>379.74</v>
      </c>
      <c r="CE7" s="24">
        <v>408.43</v>
      </c>
      <c r="CF7" s="24">
        <v>384.29</v>
      </c>
      <c r="CG7" s="24">
        <v>283.3</v>
      </c>
      <c r="CH7" s="24">
        <v>280.23</v>
      </c>
      <c r="CI7" s="24">
        <v>282.70999999999998</v>
      </c>
      <c r="CJ7" s="24">
        <v>291.82</v>
      </c>
      <c r="CK7" s="24">
        <v>304.36</v>
      </c>
      <c r="CL7" s="24">
        <v>307.86</v>
      </c>
      <c r="CM7" s="24">
        <v>39.47</v>
      </c>
      <c r="CN7" s="24">
        <v>42.43</v>
      </c>
      <c r="CO7" s="24">
        <v>42.09</v>
      </c>
      <c r="CP7" s="24">
        <v>41</v>
      </c>
      <c r="CQ7" s="24">
        <v>30.65</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船崎 翼</cp:lastModifiedBy>
  <dcterms:created xsi:type="dcterms:W3CDTF">2025-01-24T07:40:56Z</dcterms:created>
  <dcterms:modified xsi:type="dcterms:W3CDTF">2025-02-07T00:42:10Z</dcterms:modified>
  <cp:category/>
</cp:coreProperties>
</file>