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地域振興部\市町村課\03財政グループ\財政グループ共通\03_公営企業一般\経営戦略\R6\250120_公営企業に係る経営比較分析表（令和5年度決算）の分析等\05_各団体→県\02_浜田市　【済】\"/>
    </mc:Choice>
  </mc:AlternateContent>
  <workbookProtection workbookAlgorithmName="SHA-512" workbookHashValue="+6VnOpVuCyJe0dBHegd4B6HsE/pjbxT3/2IJpu4I0nkkNknmkIfOB+pVbfsKeDuXvQ21QzIoF2EIqpQRuioa1w==" workbookSaltValue="j+CTGxgJ86rpybb55EjcQw==" workbookSpinCount="100000" lockStructure="1"/>
  <bookViews>
    <workbookView xWindow="0" yWindow="0" windowWidth="23040" windowHeight="921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DO7" i="5"/>
  <c r="DN7" i="5"/>
  <c r="DM7" i="5"/>
  <c r="DL7" i="5"/>
  <c r="DK7" i="5"/>
  <c r="DI7" i="5"/>
  <c r="DH7" i="5"/>
  <c r="DG7" i="5"/>
  <c r="DF7" i="5"/>
  <c r="DE7" i="5"/>
  <c r="DD7" i="5"/>
  <c r="MI77" i="4" s="1"/>
  <c r="DC7" i="5"/>
  <c r="DB7" i="5"/>
  <c r="DA7" i="5"/>
  <c r="CZ7" i="5"/>
  <c r="KA77" i="4" s="1"/>
  <c r="CN7" i="5"/>
  <c r="CM7" i="5"/>
  <c r="BZ7" i="5"/>
  <c r="MA53" i="4" s="1"/>
  <c r="BY7" i="5"/>
  <c r="LH53" i="4" s="1"/>
  <c r="BX7" i="5"/>
  <c r="BW7" i="5"/>
  <c r="BV7" i="5"/>
  <c r="JC53" i="4" s="1"/>
  <c r="BU7" i="5"/>
  <c r="BT7" i="5"/>
  <c r="BS7" i="5"/>
  <c r="BR7" i="5"/>
  <c r="BQ7" i="5"/>
  <c r="BO7" i="5"/>
  <c r="BN7" i="5"/>
  <c r="BM7" i="5"/>
  <c r="BL7" i="5"/>
  <c r="FE53" i="4" s="1"/>
  <c r="BK7" i="5"/>
  <c r="BJ7" i="5"/>
  <c r="BI7" i="5"/>
  <c r="BH7" i="5"/>
  <c r="BG7" i="5"/>
  <c r="BF7" i="5"/>
  <c r="BD7" i="5"/>
  <c r="BC7" i="5"/>
  <c r="BB7" i="5"/>
  <c r="BA7" i="5"/>
  <c r="AZ7" i="5"/>
  <c r="AY7" i="5"/>
  <c r="CS52" i="4" s="1"/>
  <c r="AX7" i="5"/>
  <c r="AW7" i="5"/>
  <c r="AV7" i="5"/>
  <c r="AN52" i="4" s="1"/>
  <c r="AU7" i="5"/>
  <c r="U52" i="4" s="1"/>
  <c r="AS7" i="5"/>
  <c r="AR7" i="5"/>
  <c r="AQ7" i="5"/>
  <c r="FX32" i="4" s="1"/>
  <c r="AP7" i="5"/>
  <c r="FE32" i="4" s="1"/>
  <c r="AO7" i="5"/>
  <c r="AN7" i="5"/>
  <c r="AM7" i="5"/>
  <c r="AL7" i="5"/>
  <c r="AK7" i="5"/>
  <c r="AJ7" i="5"/>
  <c r="AH7" i="5"/>
  <c r="AG7" i="5"/>
  <c r="BZ32" i="4" s="1"/>
  <c r="AF7" i="5"/>
  <c r="AE7" i="5"/>
  <c r="AD7" i="5"/>
  <c r="AC7" i="5"/>
  <c r="AB7" i="5"/>
  <c r="AA7" i="5"/>
  <c r="Z7" i="5"/>
  <c r="Y7" i="5"/>
  <c r="X7" i="5"/>
  <c r="W7" i="5"/>
  <c r="V7" i="5"/>
  <c r="HX10" i="4" s="1"/>
  <c r="U7" i="5"/>
  <c r="LJ8" i="4" s="1"/>
  <c r="T7" i="5"/>
  <c r="S7" i="5"/>
  <c r="R7" i="5"/>
  <c r="Q7" i="5"/>
  <c r="P7" i="5"/>
  <c r="O7" i="5"/>
  <c r="N7" i="5"/>
  <c r="FJ8" i="4" s="1"/>
  <c r="M7" i="5"/>
  <c r="DU8" i="4" s="1"/>
  <c r="L7" i="5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B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D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KO53" i="4"/>
  <c r="JV53" i="4"/>
  <c r="HJ53" i="4"/>
  <c r="GQ53" i="4"/>
  <c r="FX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BZ52" i="4"/>
  <c r="BG52" i="4"/>
  <c r="MA32" i="4"/>
  <c r="LH32" i="4"/>
  <c r="KO32" i="4"/>
  <c r="JC32" i="4"/>
  <c r="HJ32" i="4"/>
  <c r="GQ32" i="4"/>
  <c r="EL32" i="4"/>
  <c r="CS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DU10" i="4"/>
  <c r="CF10" i="4"/>
  <c r="B10" i="4"/>
  <c r="JQ8" i="4"/>
  <c r="HX8" i="4"/>
  <c r="CF8" i="4"/>
  <c r="AQ8" i="4"/>
  <c r="B6" i="4"/>
  <c r="GL76" i="4" l="1"/>
  <c r="U51" i="4"/>
  <c r="EL30" i="4"/>
  <c r="U30" i="4"/>
  <c r="R76" i="4"/>
  <c r="KA76" i="4"/>
  <c r="EL51" i="4"/>
  <c r="JC30" i="4"/>
  <c r="JC51" i="4"/>
  <c r="F11" i="5"/>
  <c r="C11" i="5"/>
  <c r="D11" i="5"/>
  <c r="E11" i="5"/>
  <c r="AN30" i="4" l="1"/>
  <c r="AG76" i="4"/>
  <c r="JV51" i="4"/>
  <c r="KP76" i="4"/>
  <c r="FE51" i="4"/>
  <c r="JV30" i="4"/>
  <c r="HA76" i="4"/>
  <c r="AN51" i="4"/>
  <c r="FE30" i="4"/>
  <c r="LT76" i="4"/>
  <c r="GQ51" i="4"/>
  <c r="LH30" i="4"/>
  <c r="IE76" i="4"/>
  <c r="BZ51" i="4"/>
  <c r="GQ30" i="4"/>
  <c r="BZ30" i="4"/>
  <c r="LH51" i="4"/>
  <c r="BK76" i="4"/>
  <c r="AV76" i="4"/>
  <c r="KO51" i="4"/>
  <c r="LE76" i="4"/>
  <c r="FX51" i="4"/>
  <c r="KO30" i="4"/>
  <c r="HP76" i="4"/>
  <c r="BG51" i="4"/>
  <c r="FX30" i="4"/>
  <c r="BG30" i="4"/>
  <c r="IT76" i="4"/>
  <c r="CS51" i="4"/>
  <c r="HJ30" i="4"/>
  <c r="CS30" i="4"/>
  <c r="BZ76" i="4"/>
  <c r="MA51" i="4"/>
  <c r="MI76" i="4"/>
  <c r="MA30" i="4"/>
  <c r="HJ51" i="4"/>
</calcChain>
</file>

<file path=xl/sharedStrings.xml><?xml version="1.0" encoding="utf-8"?>
<sst xmlns="http://schemas.openxmlformats.org/spreadsheetml/2006/main" count="278" uniqueCount="126">
  <si>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</si>
  <si>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</si>
  <si>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</si>
  <si>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</si>
  <si>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</si>
  <si>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</si>
  <si>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</si>
  <si>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</si>
  <si>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</si>
  <si>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</si>
  <si>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</si>
  <si>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</si>
  <si>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</si>
  <si>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</si>
  <si>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</si>
  <si>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</si>
  <si>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</si>
  <si>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</si>
  <si>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</si>
  <si>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</si>
  <si>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</si>
  <si>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</si>
  <si>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</si>
  <si>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</si>
  <si>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</si>
  <si>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</si>
  <si>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</si>
  <si>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</si>
  <si>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</si>
  <si>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</si>
  <si>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</si>
  <si>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</si>
  <si>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</si>
  <si>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</si>
  <si>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</si>
  <si>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</si>
  <si>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</si>
  <si>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</si>
  <si>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</si>
  <si>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</si>
  <si>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</si>
  <si>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</si>
  <si>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</si>
  <si>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</si>
  <si>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</si>
  <si>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</si>
  <si>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</si>
  <si>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</si>
  <si>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</si>
  <si>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</si>
  <si>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</si>
  <si>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</si>
  <si>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</si>
  <si>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</si>
  <si>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</si>
  <si>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</si>
  <si>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</si>
  <si>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</si>
  <si>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</si>
  <si>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</si>
  <si>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</si>
  <si>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</si>
  <si>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</si>
  <si>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</si>
  <si>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</si>
  <si>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</si>
  <si>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</si>
  <si>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</si>
  <si>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</si>
  <si>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</si>
  <si>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</si>
  <si>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</si>
  <si>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</si>
  <si>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</si>
  <si>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</si>
  <si>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</si>
  <si>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</si>
  <si>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</si>
  <si>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</si>
  <si>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</si>
  <si>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</si>
  <si>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</si>
  <si>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</si>
  <si>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</si>
  <si>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</si>
  <si>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</si>
  <si>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</si>
  <si>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</si>
  <si>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</si>
  <si>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</si>
  <si>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</si>
  <si>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</si>
  <si>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</si>
  <si>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</si>
  <si>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</si>
  <si>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</si>
  <si>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</si>
  <si>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</si>
  <si>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</si>
  <si>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</si>
  <si>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</si>
  <si>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</si>
  <si>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</si>
  <si>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</si>
  <si>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島根県　浜田市</t>
  </si>
  <si>
    <t>浜田市道分山立体駐車場</t>
  </si>
  <si>
    <t>法非適用</t>
  </si>
  <si>
    <t>駐車場整備事業</t>
  </si>
  <si>
    <t>-</t>
  </si>
  <si>
    <t>Ａ１Ｂ１</t>
  </si>
  <si>
    <t>非設置</t>
  </si>
  <si>
    <t>該当数値なし</t>
  </si>
  <si>
    <t>都市計画駐車場 届出駐車場</t>
  </si>
  <si>
    <t>立体式</t>
  </si>
  <si>
    <t>商業施設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</si>
  <si>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</si>
  <si>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</si>
  <si>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</si>
  <si>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</si>
  <si>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</si>
  <si>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</si>
  <si>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</si>
  <si>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本駐車場は築30年以上が経過し、随所で老朽化がみられる状態となっている。
　企業債の償還は令和3年度に完了しているため、今後も計画的に改修に取り組んでいく。</t>
    <rPh sb="1" eb="2">
      <t>ホン</t>
    </rPh>
    <rPh sb="2" eb="5">
      <t>チュウシャジョウ</t>
    </rPh>
    <rPh sb="6" eb="7">
      <t>チク</t>
    </rPh>
    <rPh sb="9" eb="12">
      <t>ネンイジョウ</t>
    </rPh>
    <rPh sb="13" eb="15">
      <t>ケイカ</t>
    </rPh>
    <rPh sb="17" eb="19">
      <t>ズイショ</t>
    </rPh>
    <rPh sb="20" eb="23">
      <t>ロウキュウカ</t>
    </rPh>
    <rPh sb="28" eb="30">
      <t>ジョウタイ</t>
    </rPh>
    <rPh sb="39" eb="41">
      <t>キギョウ</t>
    </rPh>
    <rPh sb="41" eb="42">
      <t>サイ</t>
    </rPh>
    <rPh sb="43" eb="45">
      <t>ショウカン</t>
    </rPh>
    <rPh sb="46" eb="48">
      <t>レイワ</t>
    </rPh>
    <rPh sb="49" eb="51">
      <t>ネンド</t>
    </rPh>
    <rPh sb="52" eb="54">
      <t>カンリョウ</t>
    </rPh>
    <rPh sb="61" eb="63">
      <t>コンゴ</t>
    </rPh>
    <rPh sb="64" eb="67">
      <t>ケイカクテキ</t>
    </rPh>
    <rPh sb="68" eb="70">
      <t>カイシュウ</t>
    </rPh>
    <rPh sb="71" eb="72">
      <t>ト</t>
    </rPh>
    <rPh sb="73" eb="74">
      <t>ク</t>
    </rPh>
    <phoneticPr fontId="5"/>
  </si>
  <si>
    <t>　引き続き、長期的に施設改修を行いながら、指定管理者や周辺施設との連携を強化し、利便性や稼働率の向上を図る取組を進めていく。</t>
    <rPh sb="1" eb="2">
      <t>ヒ</t>
    </rPh>
    <rPh sb="3" eb="4">
      <t>ツヅ</t>
    </rPh>
    <rPh sb="6" eb="9">
      <t>チョウキテキ</t>
    </rPh>
    <rPh sb="10" eb="12">
      <t>シセツ</t>
    </rPh>
    <rPh sb="12" eb="14">
      <t>カイシュウ</t>
    </rPh>
    <rPh sb="15" eb="16">
      <t>オコナ</t>
    </rPh>
    <rPh sb="21" eb="23">
      <t>シテイ</t>
    </rPh>
    <rPh sb="23" eb="26">
      <t>カンリシャ</t>
    </rPh>
    <rPh sb="27" eb="29">
      <t>シュウヘン</t>
    </rPh>
    <rPh sb="29" eb="31">
      <t>シセツ</t>
    </rPh>
    <rPh sb="33" eb="35">
      <t>レンケイ</t>
    </rPh>
    <rPh sb="36" eb="38">
      <t>キョウカ</t>
    </rPh>
    <rPh sb="40" eb="43">
      <t>リベンセイ</t>
    </rPh>
    <rPh sb="44" eb="46">
      <t>カドウ</t>
    </rPh>
    <rPh sb="46" eb="47">
      <t>リツ</t>
    </rPh>
    <rPh sb="48" eb="50">
      <t>コウジョウ</t>
    </rPh>
    <rPh sb="51" eb="52">
      <t>ハカ</t>
    </rPh>
    <rPh sb="53" eb="55">
      <t>トリクミ</t>
    </rPh>
    <rPh sb="56" eb="57">
      <t>スス</t>
    </rPh>
    <phoneticPr fontId="5"/>
  </si>
  <si>
    <t>　普通駐車の利用が伸びたものの、定期駐車は減少し、収益的収支比率は前年度より4.6pt減少した。
　売上高ＧＯＰ比率は、複数年で計画している外壁改修工事を実施しているため△13.3％となった。</t>
    <rPh sb="1" eb="3">
      <t>フツウ</t>
    </rPh>
    <rPh sb="3" eb="5">
      <t>チュウシャ</t>
    </rPh>
    <rPh sb="6" eb="8">
      <t>リヨウ</t>
    </rPh>
    <rPh sb="9" eb="10">
      <t>ノ</t>
    </rPh>
    <rPh sb="16" eb="18">
      <t>テイキ</t>
    </rPh>
    <rPh sb="18" eb="20">
      <t>チュウシャ</t>
    </rPh>
    <rPh sb="21" eb="23">
      <t>ゲンショウ</t>
    </rPh>
    <rPh sb="25" eb="28">
      <t>シュウエキテキ</t>
    </rPh>
    <rPh sb="28" eb="30">
      <t>シュウシ</t>
    </rPh>
    <rPh sb="30" eb="32">
      <t>ヒリツ</t>
    </rPh>
    <rPh sb="33" eb="36">
      <t>ゼンネンド</t>
    </rPh>
    <rPh sb="43" eb="45">
      <t>ゲンショウ</t>
    </rPh>
    <rPh sb="50" eb="52">
      <t>ウリアゲ</t>
    </rPh>
    <rPh sb="52" eb="53">
      <t>ダカ</t>
    </rPh>
    <rPh sb="56" eb="58">
      <t>ヒリツ</t>
    </rPh>
    <phoneticPr fontId="5"/>
  </si>
  <si>
    <t>　新型コロナウイルス感染症の5類移行により、前年度に比べて周辺でのイベント等が増え、普通駐車は増加傾向にある。
　近隣のホテルや石央文化ホールの利用状況などにより、利用者の増減が大きく影響を受けるため、関連施設と連携して利用促進を図る必要がある。</t>
    <rPh sb="42" eb="44">
      <t>フツウ</t>
    </rPh>
    <rPh sb="44" eb="46">
      <t>チュウシャ</t>
    </rPh>
    <rPh sb="47" eb="49">
      <t>ゾウカ</t>
    </rPh>
    <rPh sb="49" eb="51">
      <t>ケイコウ</t>
    </rPh>
    <rPh sb="57" eb="59">
      <t>キンリン</t>
    </rPh>
    <rPh sb="66" eb="68">
      <t>ブンカ</t>
    </rPh>
    <rPh sb="72" eb="74">
      <t>リヨウ</t>
    </rPh>
    <rPh sb="74" eb="76">
      <t>ジョウキョウ</t>
    </rPh>
    <rPh sb="82" eb="85">
      <t>リヨウシャ</t>
    </rPh>
    <rPh sb="86" eb="88">
      <t>ゾウゲン</t>
    </rPh>
    <rPh sb="89" eb="90">
      <t>オオ</t>
    </rPh>
    <rPh sb="92" eb="94">
      <t>エイキョウ</t>
    </rPh>
    <rPh sb="95" eb="96">
      <t>ウ</t>
    </rPh>
    <rPh sb="101" eb="103">
      <t>カンレン</t>
    </rPh>
    <rPh sb="103" eb="105">
      <t>シセツ</t>
    </rPh>
    <rPh sb="106" eb="108">
      <t>レンケイ</t>
    </rPh>
    <rPh sb="110" eb="112">
      <t>リヨウ</t>
    </rPh>
    <rPh sb="112" eb="114">
      <t>ソクシン</t>
    </rPh>
    <rPh sb="115" eb="116">
      <t>ハカ</t>
    </rPh>
    <rPh sb="117" eb="119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</si>
</sst>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103.7</c:v>
                </c:pt>
                <c:pt idx="1">
                  <c:v>82</c:v>
                </c:pt>
                <c:pt idx="2">
                  <c:v>96.4</c:v>
                </c:pt>
                <c:pt idx="3">
                  <c:v>107.3</c:v>
                </c:pt>
                <c:pt idx="4">
                  <c:v>102.7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EE-410F-8532-8E0C2C559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222.3</c:v>
                </c:pt>
                <c:pt idx="1">
                  <c:v>130.19999999999999</c:v>
                </c:pt>
                <c:pt idx="2">
                  <c:v>136.5</c:v>
                </c:pt>
                <c:pt idx="3">
                  <c:v>183.5</c:v>
                </c:pt>
                <c:pt idx="4">
                  <c:v>3976.9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EE-410F-8532-8E0C2C559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80.599999999999994</c:v>
                </c:pt>
                <c:pt idx="1">
                  <c:v>64.400000000000006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3F-4BC6-B37C-4C7D8DDE1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1263.5</c:v>
                </c:pt>
                <c:pt idx="1">
                  <c:v>108.5</c:v>
                </c:pt>
                <c:pt idx="2">
                  <c:v>136.19999999999999</c:v>
                </c:pt>
                <c:pt idx="3">
                  <c:v>104.8</c:v>
                </c:pt>
                <c:pt idx="4">
                  <c:v>80.7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3F-4BC6-B37C-4C7D8DDE1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FBB-45B9-A111-3D447A8E3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BB-45B9-A111-3D447A8E3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575-4EE2-8CB5-2A6595815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75-4EE2-8CB5-2A6595815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FC-48CE-974A-DBF564EB6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3.1</c:v>
                </c:pt>
                <c:pt idx="1">
                  <c:v>8.6</c:v>
                </c:pt>
                <c:pt idx="2">
                  <c:v>4.3</c:v>
                </c:pt>
                <c:pt idx="3">
                  <c:v>4.2</c:v>
                </c:pt>
                <c:pt idx="4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FC-48CE-974A-DBF564EB6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CB-4EF6-8936-4EA83A344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26</c:v>
                </c:pt>
                <c:pt idx="1">
                  <c:v>87</c:v>
                </c:pt>
                <c:pt idx="2">
                  <c:v>7646</c:v>
                </c:pt>
                <c:pt idx="3">
                  <c:v>53</c:v>
                </c:pt>
                <c:pt idx="4">
                  <c:v>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CB-4EF6-8936-4EA83A344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106.9</c:v>
                </c:pt>
                <c:pt idx="1">
                  <c:v>73.5</c:v>
                </c:pt>
                <c:pt idx="2">
                  <c:v>84.9</c:v>
                </c:pt>
                <c:pt idx="3">
                  <c:v>90.2</c:v>
                </c:pt>
                <c:pt idx="4">
                  <c:v>90.6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22-4542-8103-0DEBA7913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127.8</c:v>
                </c:pt>
                <c:pt idx="1">
                  <c:v>105.7</c:v>
                </c:pt>
                <c:pt idx="2">
                  <c:v>104.3</c:v>
                </c:pt>
                <c:pt idx="3">
                  <c:v>114</c:v>
                </c:pt>
                <c:pt idx="4">
                  <c:v>114.7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22-4542-8103-0DEBA7913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44.6</c:v>
                </c:pt>
                <c:pt idx="1">
                  <c:v>28.7</c:v>
                </c:pt>
                <c:pt idx="2">
                  <c:v>43.9</c:v>
                </c:pt>
                <c:pt idx="3">
                  <c:v>6.7</c:v>
                </c:pt>
                <c:pt idx="4">
                  <c:v>-13.3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6C-4850-A1E0-CF5A9406B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13.5</c:v>
                </c:pt>
                <c:pt idx="1">
                  <c:v>7.1</c:v>
                </c:pt>
                <c:pt idx="2">
                  <c:v>5.6</c:v>
                </c:pt>
                <c:pt idx="3">
                  <c:v>18.100000000000001</c:v>
                </c:pt>
                <c:pt idx="4">
                  <c:v>22.7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6C-4850-A1E0-CF5A9406B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19558</c:v>
                </c:pt>
                <c:pt idx="1">
                  <c:v>11200</c:v>
                </c:pt>
                <c:pt idx="2">
                  <c:v>16682</c:v>
                </c:pt>
                <c:pt idx="3">
                  <c:v>2329</c:v>
                </c:pt>
                <c:pt idx="4">
                  <c:v>1114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63-4BB0-826C-4DB34D45B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22466</c:v>
                </c:pt>
                <c:pt idx="1">
                  <c:v>4211</c:v>
                </c:pt>
                <c:pt idx="2">
                  <c:v>10653</c:v>
                </c:pt>
                <c:pt idx="3">
                  <c:v>17717</c:v>
                </c:pt>
                <c:pt idx="4">
                  <c:v>21349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63-4BB0-826C-4DB34D45B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AR1" zoomScaleNormal="100" zoomScaleSheetLayoutView="70" workbookViewId="0">
      <selection activeCell="ND49" sqref="ND49:NR64"/>
    </sheetView>
  </sheetViews>
  <sheetFormatPr defaultColWidth="2.6328125" defaultRowHeight="13" x14ac:dyDescent="0.2"/>
  <cols>
    <col min="1" max="1" width="2.6328125" customWidth="1"/>
    <col min="2" max="2" width="0.90625" customWidth="1"/>
    <col min="3" max="244" width="0.6328125" customWidth="1"/>
    <col min="245" max="245" width="0.90625" customWidth="1"/>
    <col min="246" max="366" width="0.6328125" customWidth="1"/>
    <col min="368" max="382" width="3.08984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2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2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0" t="str">
        <f>データ!H6&amp;"　"&amp;データ!I6</f>
        <v>島根県浜田市　浜田市道分山立体駐車場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2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Ａ１Ｂ１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商業施設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6458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2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2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112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立体式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32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245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200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利用料金制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124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R01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R02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R03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R04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R05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R01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R02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R03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R04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R05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R01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R02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R03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R04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R05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103.7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82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96.4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107.3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102.7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106.9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73.5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84.9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90.2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90.6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222.3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130.19999999999999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136.5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183.5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3976.9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3.1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8.6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4.3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4.2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3.5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127.8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105.7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104.3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114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114.7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122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125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R01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R02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R03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R04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R05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R01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R02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R03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R04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R05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R01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R02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R03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R04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R05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44.6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28.7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43.9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6.7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-13.3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19558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11200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16682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2329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1114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26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87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7646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53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559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13.5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7.1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5.6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18.100000000000001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22.7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22466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4211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10653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17717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21349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2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123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36447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R01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R02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R03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R04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R05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R01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R02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R03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R04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R05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R01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R02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R03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R04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R05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2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80.599999999999994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64.400000000000006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2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1263.5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108.5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136.19999999999999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104.8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80.7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TP4udfxyFdXMLHgBquDW9JvKgUOEhoVdy+PqDChyAoaJjEnd5KtnRh2NmHJG403A/Z31QrcISH6AZIlMygWPMA==" saltValue="DmJSUqQW0tKxcXXddcY8Yg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" x14ac:dyDescent="0.2"/>
  <cols>
    <col min="1" max="1" width="14.6328125" customWidth="1"/>
    <col min="2" max="90" width="11.90625" customWidth="1"/>
    <col min="91" max="92" width="15.453125" customWidth="1"/>
    <col min="93" max="125" width="11.9062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89</v>
      </c>
      <c r="AK5" s="47" t="s">
        <v>90</v>
      </c>
      <c r="AL5" s="47" t="s">
        <v>91</v>
      </c>
      <c r="AM5" s="47" t="s">
        <v>92</v>
      </c>
      <c r="AN5" s="47" t="s">
        <v>93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89</v>
      </c>
      <c r="AV5" s="47" t="s">
        <v>90</v>
      </c>
      <c r="AW5" s="47" t="s">
        <v>91</v>
      </c>
      <c r="AX5" s="47" t="s">
        <v>92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89</v>
      </c>
      <c r="BG5" s="47" t="s">
        <v>90</v>
      </c>
      <c r="BH5" s="47" t="s">
        <v>91</v>
      </c>
      <c r="BI5" s="47" t="s">
        <v>92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89</v>
      </c>
      <c r="BR5" s="47" t="s">
        <v>90</v>
      </c>
      <c r="BS5" s="47" t="s">
        <v>91</v>
      </c>
      <c r="BT5" s="47" t="s">
        <v>92</v>
      </c>
      <c r="BU5" s="47" t="s">
        <v>93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89</v>
      </c>
      <c r="CC5" s="47" t="s">
        <v>90</v>
      </c>
      <c r="CD5" s="47" t="s">
        <v>91</v>
      </c>
      <c r="CE5" s="47" t="s">
        <v>92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89</v>
      </c>
      <c r="CP5" s="47" t="s">
        <v>90</v>
      </c>
      <c r="CQ5" s="47" t="s">
        <v>91</v>
      </c>
      <c r="CR5" s="47" t="s">
        <v>92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90</v>
      </c>
      <c r="DB5" s="47" t="s">
        <v>91</v>
      </c>
      <c r="DC5" s="47" t="s">
        <v>92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90</v>
      </c>
      <c r="DM5" s="47" t="s">
        <v>91</v>
      </c>
      <c r="DN5" s="47" t="s">
        <v>92</v>
      </c>
      <c r="DO5" s="47" t="s">
        <v>93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2">
      <c r="A6" s="37" t="s">
        <v>100</v>
      </c>
      <c r="B6" s="48">
        <f>B8</f>
        <v>2023</v>
      </c>
      <c r="C6" s="48">
        <f t="shared" ref="C6:X6" si="1">C8</f>
        <v>322024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3</v>
      </c>
      <c r="H6" s="48" t="str">
        <f>SUBSTITUTE(H8,"　","")</f>
        <v>島根県浜田市</v>
      </c>
      <c r="I6" s="48" t="str">
        <f t="shared" si="1"/>
        <v>浜田市道分山立体駐車場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Ａ１Ｂ１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都市計画駐車場 届出駐車場</v>
      </c>
      <c r="Q6" s="50" t="str">
        <f t="shared" si="1"/>
        <v>立体式</v>
      </c>
      <c r="R6" s="51">
        <f t="shared" si="1"/>
        <v>32</v>
      </c>
      <c r="S6" s="50" t="str">
        <f t="shared" si="1"/>
        <v>商業施設</v>
      </c>
      <c r="T6" s="50" t="str">
        <f t="shared" si="1"/>
        <v>無</v>
      </c>
      <c r="U6" s="51">
        <f t="shared" si="1"/>
        <v>6458</v>
      </c>
      <c r="V6" s="51">
        <f t="shared" si="1"/>
        <v>245</v>
      </c>
      <c r="W6" s="51">
        <f t="shared" si="1"/>
        <v>200</v>
      </c>
      <c r="X6" s="50" t="str">
        <f t="shared" si="1"/>
        <v>利用料金制</v>
      </c>
      <c r="Y6" s="52">
        <f>IF(Y8="-",NA(),Y8)</f>
        <v>103.7</v>
      </c>
      <c r="Z6" s="52">
        <f t="shared" ref="Z6:AH6" si="2">IF(Z8="-",NA(),Z8)</f>
        <v>82</v>
      </c>
      <c r="AA6" s="52">
        <f t="shared" si="2"/>
        <v>96.4</v>
      </c>
      <c r="AB6" s="52">
        <f t="shared" si="2"/>
        <v>107.3</v>
      </c>
      <c r="AC6" s="52">
        <f t="shared" si="2"/>
        <v>102.7</v>
      </c>
      <c r="AD6" s="52">
        <f t="shared" si="2"/>
        <v>222.3</v>
      </c>
      <c r="AE6" s="52">
        <f t="shared" si="2"/>
        <v>130.19999999999999</v>
      </c>
      <c r="AF6" s="52">
        <f t="shared" si="2"/>
        <v>136.5</v>
      </c>
      <c r="AG6" s="52">
        <f t="shared" si="2"/>
        <v>183.5</v>
      </c>
      <c r="AH6" s="52">
        <f t="shared" si="2"/>
        <v>3976.9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3.1</v>
      </c>
      <c r="AP6" s="52">
        <f t="shared" si="3"/>
        <v>8.6</v>
      </c>
      <c r="AQ6" s="52">
        <f t="shared" si="3"/>
        <v>4.3</v>
      </c>
      <c r="AR6" s="52">
        <f t="shared" si="3"/>
        <v>4.2</v>
      </c>
      <c r="AS6" s="52">
        <f t="shared" si="3"/>
        <v>3.5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26</v>
      </c>
      <c r="BA6" s="53">
        <f t="shared" si="4"/>
        <v>87</v>
      </c>
      <c r="BB6" s="53">
        <f t="shared" si="4"/>
        <v>7646</v>
      </c>
      <c r="BC6" s="53">
        <f t="shared" si="4"/>
        <v>53</v>
      </c>
      <c r="BD6" s="53">
        <f t="shared" si="4"/>
        <v>559</v>
      </c>
      <c r="BE6" s="51" t="str">
        <f>IF(BE8="-","",IF(BE8="-","【-】","【"&amp;SUBSTITUTE(TEXT(BE8,"#,##0"),"-","△")&amp;"】"))</f>
        <v>【127】</v>
      </c>
      <c r="BF6" s="52">
        <f>IF(BF8="-",NA(),BF8)</f>
        <v>44.6</v>
      </c>
      <c r="BG6" s="52">
        <f t="shared" ref="BG6:BO6" si="5">IF(BG8="-",NA(),BG8)</f>
        <v>28.7</v>
      </c>
      <c r="BH6" s="52">
        <f t="shared" si="5"/>
        <v>43.9</v>
      </c>
      <c r="BI6" s="52">
        <f t="shared" si="5"/>
        <v>6.7</v>
      </c>
      <c r="BJ6" s="52">
        <f t="shared" si="5"/>
        <v>-13.3</v>
      </c>
      <c r="BK6" s="52">
        <f t="shared" si="5"/>
        <v>13.5</v>
      </c>
      <c r="BL6" s="52">
        <f t="shared" si="5"/>
        <v>7.1</v>
      </c>
      <c r="BM6" s="52">
        <f t="shared" si="5"/>
        <v>5.6</v>
      </c>
      <c r="BN6" s="52">
        <f t="shared" si="5"/>
        <v>18.100000000000001</v>
      </c>
      <c r="BO6" s="52">
        <f t="shared" si="5"/>
        <v>22.7</v>
      </c>
      <c r="BP6" s="49" t="str">
        <f>IF(BP8="-","",IF(BP8="-","【-】","【"&amp;SUBSTITUTE(TEXT(BP8,"#,##0.0"),"-","△")&amp;"】"))</f>
        <v>【△55.6】</v>
      </c>
      <c r="BQ6" s="53">
        <f>IF(BQ8="-",NA(),BQ8)</f>
        <v>19558</v>
      </c>
      <c r="BR6" s="53">
        <f t="shared" ref="BR6:BZ6" si="6">IF(BR8="-",NA(),BR8)</f>
        <v>11200</v>
      </c>
      <c r="BS6" s="53">
        <f t="shared" si="6"/>
        <v>16682</v>
      </c>
      <c r="BT6" s="53">
        <f t="shared" si="6"/>
        <v>2329</v>
      </c>
      <c r="BU6" s="53">
        <f t="shared" si="6"/>
        <v>1114</v>
      </c>
      <c r="BV6" s="53">
        <f t="shared" si="6"/>
        <v>22466</v>
      </c>
      <c r="BW6" s="53">
        <f t="shared" si="6"/>
        <v>4211</v>
      </c>
      <c r="BX6" s="53">
        <f t="shared" si="6"/>
        <v>10653</v>
      </c>
      <c r="BY6" s="53">
        <f t="shared" si="6"/>
        <v>17717</v>
      </c>
      <c r="BZ6" s="53">
        <f t="shared" si="6"/>
        <v>21349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101</v>
      </c>
      <c r="CM6" s="51">
        <f t="shared" ref="CM6:CN6" si="7">CM8</f>
        <v>36447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101</v>
      </c>
      <c r="CZ6" s="52">
        <f>IF(CZ8="-",NA(),CZ8)</f>
        <v>80.599999999999994</v>
      </c>
      <c r="DA6" s="52">
        <f t="shared" ref="DA6:DI6" si="8">IF(DA8="-",NA(),DA8)</f>
        <v>64.400000000000006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1263.5</v>
      </c>
      <c r="DF6" s="52">
        <f t="shared" si="8"/>
        <v>108.5</v>
      </c>
      <c r="DG6" s="52">
        <f t="shared" si="8"/>
        <v>136.19999999999999</v>
      </c>
      <c r="DH6" s="52">
        <f t="shared" si="8"/>
        <v>104.8</v>
      </c>
      <c r="DI6" s="52">
        <f t="shared" si="8"/>
        <v>80.7</v>
      </c>
      <c r="DJ6" s="49" t="str">
        <f>IF(DJ8="-","",IF(DJ8="-","【-】","【"&amp;SUBSTITUTE(TEXT(DJ8,"#,##0.0"),"-","△")&amp;"】"))</f>
        <v>【79.0】</v>
      </c>
      <c r="DK6" s="52">
        <f>IF(DK8="-",NA(),DK8)</f>
        <v>106.9</v>
      </c>
      <c r="DL6" s="52">
        <f t="shared" ref="DL6:DT6" si="9">IF(DL8="-",NA(),DL8)</f>
        <v>73.5</v>
      </c>
      <c r="DM6" s="52">
        <f t="shared" si="9"/>
        <v>84.9</v>
      </c>
      <c r="DN6" s="52">
        <f t="shared" si="9"/>
        <v>90.2</v>
      </c>
      <c r="DO6" s="52">
        <f t="shared" si="9"/>
        <v>90.6</v>
      </c>
      <c r="DP6" s="52">
        <f t="shared" si="9"/>
        <v>127.8</v>
      </c>
      <c r="DQ6" s="52">
        <f t="shared" si="9"/>
        <v>105.7</v>
      </c>
      <c r="DR6" s="52">
        <f t="shared" si="9"/>
        <v>104.3</v>
      </c>
      <c r="DS6" s="52">
        <f t="shared" si="9"/>
        <v>114</v>
      </c>
      <c r="DT6" s="52">
        <f t="shared" si="9"/>
        <v>114.7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2">
      <c r="A7" s="37" t="s">
        <v>102</v>
      </c>
      <c r="B7" s="48">
        <f t="shared" ref="B7:X7" si="10">B8</f>
        <v>2023</v>
      </c>
      <c r="C7" s="48">
        <f t="shared" si="10"/>
        <v>322024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3</v>
      </c>
      <c r="H7" s="48" t="str">
        <f t="shared" si="10"/>
        <v>島根県　浜田市</v>
      </c>
      <c r="I7" s="48" t="str">
        <f t="shared" si="10"/>
        <v>浜田市道分山立体駐車場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Ａ１Ｂ１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都市計画駐車場 届出駐車場</v>
      </c>
      <c r="Q7" s="50" t="str">
        <f t="shared" si="10"/>
        <v>立体式</v>
      </c>
      <c r="R7" s="51">
        <f t="shared" si="10"/>
        <v>32</v>
      </c>
      <c r="S7" s="50" t="str">
        <f t="shared" si="10"/>
        <v>商業施設</v>
      </c>
      <c r="T7" s="50" t="str">
        <f t="shared" si="10"/>
        <v>無</v>
      </c>
      <c r="U7" s="51">
        <f t="shared" si="10"/>
        <v>6458</v>
      </c>
      <c r="V7" s="51">
        <f t="shared" si="10"/>
        <v>245</v>
      </c>
      <c r="W7" s="51">
        <f t="shared" si="10"/>
        <v>200</v>
      </c>
      <c r="X7" s="50" t="str">
        <f t="shared" si="10"/>
        <v>利用料金制</v>
      </c>
      <c r="Y7" s="52">
        <f>Y8</f>
        <v>103.7</v>
      </c>
      <c r="Z7" s="52">
        <f t="shared" ref="Z7:AH7" si="11">Z8</f>
        <v>82</v>
      </c>
      <c r="AA7" s="52">
        <f t="shared" si="11"/>
        <v>96.4</v>
      </c>
      <c r="AB7" s="52">
        <f t="shared" si="11"/>
        <v>107.3</v>
      </c>
      <c r="AC7" s="52">
        <f t="shared" si="11"/>
        <v>102.7</v>
      </c>
      <c r="AD7" s="52">
        <f t="shared" si="11"/>
        <v>222.3</v>
      </c>
      <c r="AE7" s="52">
        <f t="shared" si="11"/>
        <v>130.19999999999999</v>
      </c>
      <c r="AF7" s="52">
        <f t="shared" si="11"/>
        <v>136.5</v>
      </c>
      <c r="AG7" s="52">
        <f t="shared" si="11"/>
        <v>183.5</v>
      </c>
      <c r="AH7" s="52">
        <f t="shared" si="11"/>
        <v>3976.9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3.1</v>
      </c>
      <c r="AP7" s="52">
        <f t="shared" si="12"/>
        <v>8.6</v>
      </c>
      <c r="AQ7" s="52">
        <f t="shared" si="12"/>
        <v>4.3</v>
      </c>
      <c r="AR7" s="52">
        <f t="shared" si="12"/>
        <v>4.2</v>
      </c>
      <c r="AS7" s="52">
        <f t="shared" si="12"/>
        <v>3.5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26</v>
      </c>
      <c r="BA7" s="53">
        <f t="shared" si="13"/>
        <v>87</v>
      </c>
      <c r="BB7" s="53">
        <f t="shared" si="13"/>
        <v>7646</v>
      </c>
      <c r="BC7" s="53">
        <f t="shared" si="13"/>
        <v>53</v>
      </c>
      <c r="BD7" s="53">
        <f t="shared" si="13"/>
        <v>559</v>
      </c>
      <c r="BE7" s="51"/>
      <c r="BF7" s="52">
        <f>BF8</f>
        <v>44.6</v>
      </c>
      <c r="BG7" s="52">
        <f t="shared" ref="BG7:BO7" si="14">BG8</f>
        <v>28.7</v>
      </c>
      <c r="BH7" s="52">
        <f t="shared" si="14"/>
        <v>43.9</v>
      </c>
      <c r="BI7" s="52">
        <f t="shared" si="14"/>
        <v>6.7</v>
      </c>
      <c r="BJ7" s="52">
        <f t="shared" si="14"/>
        <v>-13.3</v>
      </c>
      <c r="BK7" s="52">
        <f t="shared" si="14"/>
        <v>13.5</v>
      </c>
      <c r="BL7" s="52">
        <f t="shared" si="14"/>
        <v>7.1</v>
      </c>
      <c r="BM7" s="52">
        <f t="shared" si="14"/>
        <v>5.6</v>
      </c>
      <c r="BN7" s="52">
        <f t="shared" si="14"/>
        <v>18.100000000000001</v>
      </c>
      <c r="BO7" s="52">
        <f t="shared" si="14"/>
        <v>22.7</v>
      </c>
      <c r="BP7" s="49"/>
      <c r="BQ7" s="53">
        <f>BQ8</f>
        <v>19558</v>
      </c>
      <c r="BR7" s="53">
        <f t="shared" ref="BR7:BZ7" si="15">BR8</f>
        <v>11200</v>
      </c>
      <c r="BS7" s="53">
        <f t="shared" si="15"/>
        <v>16682</v>
      </c>
      <c r="BT7" s="53">
        <f t="shared" si="15"/>
        <v>2329</v>
      </c>
      <c r="BU7" s="53">
        <f t="shared" si="15"/>
        <v>1114</v>
      </c>
      <c r="BV7" s="53">
        <f t="shared" si="15"/>
        <v>22466</v>
      </c>
      <c r="BW7" s="53">
        <f t="shared" si="15"/>
        <v>4211</v>
      </c>
      <c r="BX7" s="53">
        <f t="shared" si="15"/>
        <v>10653</v>
      </c>
      <c r="BY7" s="53">
        <f t="shared" si="15"/>
        <v>17717</v>
      </c>
      <c r="BZ7" s="53">
        <f t="shared" si="15"/>
        <v>21349</v>
      </c>
      <c r="CA7" s="51"/>
      <c r="CB7" s="52" t="s">
        <v>103</v>
      </c>
      <c r="CC7" s="52" t="s">
        <v>103</v>
      </c>
      <c r="CD7" s="52" t="s">
        <v>103</v>
      </c>
      <c r="CE7" s="52" t="s">
        <v>103</v>
      </c>
      <c r="CF7" s="52" t="s">
        <v>103</v>
      </c>
      <c r="CG7" s="52" t="s">
        <v>103</v>
      </c>
      <c r="CH7" s="52" t="s">
        <v>103</v>
      </c>
      <c r="CI7" s="52" t="s">
        <v>103</v>
      </c>
      <c r="CJ7" s="52" t="s">
        <v>103</v>
      </c>
      <c r="CK7" s="52" t="s">
        <v>101</v>
      </c>
      <c r="CL7" s="49"/>
      <c r="CM7" s="51">
        <f>CM8</f>
        <v>36447</v>
      </c>
      <c r="CN7" s="51">
        <f>CN8</f>
        <v>0</v>
      </c>
      <c r="CO7" s="52" t="s">
        <v>103</v>
      </c>
      <c r="CP7" s="52" t="s">
        <v>103</v>
      </c>
      <c r="CQ7" s="52" t="s">
        <v>103</v>
      </c>
      <c r="CR7" s="52" t="s">
        <v>103</v>
      </c>
      <c r="CS7" s="52" t="s">
        <v>103</v>
      </c>
      <c r="CT7" s="52" t="s">
        <v>103</v>
      </c>
      <c r="CU7" s="52" t="s">
        <v>103</v>
      </c>
      <c r="CV7" s="52" t="s">
        <v>103</v>
      </c>
      <c r="CW7" s="52" t="s">
        <v>103</v>
      </c>
      <c r="CX7" s="52" t="s">
        <v>101</v>
      </c>
      <c r="CY7" s="49"/>
      <c r="CZ7" s="52">
        <f>CZ8</f>
        <v>80.599999999999994</v>
      </c>
      <c r="DA7" s="52">
        <f t="shared" ref="DA7:DI7" si="16">DA8</f>
        <v>64.400000000000006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1263.5</v>
      </c>
      <c r="DF7" s="52">
        <f t="shared" si="16"/>
        <v>108.5</v>
      </c>
      <c r="DG7" s="52">
        <f t="shared" si="16"/>
        <v>136.19999999999999</v>
      </c>
      <c r="DH7" s="52">
        <f t="shared" si="16"/>
        <v>104.8</v>
      </c>
      <c r="DI7" s="52">
        <f t="shared" si="16"/>
        <v>80.7</v>
      </c>
      <c r="DJ7" s="49"/>
      <c r="DK7" s="52">
        <f>DK8</f>
        <v>106.9</v>
      </c>
      <c r="DL7" s="52">
        <f t="shared" ref="DL7:DT7" si="17">DL8</f>
        <v>73.5</v>
      </c>
      <c r="DM7" s="52">
        <f t="shared" si="17"/>
        <v>84.9</v>
      </c>
      <c r="DN7" s="52">
        <f t="shared" si="17"/>
        <v>90.2</v>
      </c>
      <c r="DO7" s="52">
        <f t="shared" si="17"/>
        <v>90.6</v>
      </c>
      <c r="DP7" s="52">
        <f t="shared" si="17"/>
        <v>127.8</v>
      </c>
      <c r="DQ7" s="52">
        <f t="shared" si="17"/>
        <v>105.7</v>
      </c>
      <c r="DR7" s="52">
        <f t="shared" si="17"/>
        <v>104.3</v>
      </c>
      <c r="DS7" s="52">
        <f t="shared" si="17"/>
        <v>114</v>
      </c>
      <c r="DT7" s="52">
        <f t="shared" si="17"/>
        <v>114.7</v>
      </c>
      <c r="DU7" s="49"/>
    </row>
    <row r="8" spans="1:125" s="54" customFormat="1" x14ac:dyDescent="0.2">
      <c r="A8" s="37"/>
      <c r="B8" s="55">
        <v>2023</v>
      </c>
      <c r="C8" s="55">
        <v>322024</v>
      </c>
      <c r="D8" s="55">
        <v>47</v>
      </c>
      <c r="E8" s="55">
        <v>14</v>
      </c>
      <c r="F8" s="55">
        <v>0</v>
      </c>
      <c r="G8" s="55">
        <v>3</v>
      </c>
      <c r="H8" s="55" t="s">
        <v>104</v>
      </c>
      <c r="I8" s="55" t="s">
        <v>105</v>
      </c>
      <c r="J8" s="55" t="s">
        <v>106</v>
      </c>
      <c r="K8" s="55" t="s">
        <v>107</v>
      </c>
      <c r="L8" s="55" t="s">
        <v>108</v>
      </c>
      <c r="M8" s="55" t="s">
        <v>109</v>
      </c>
      <c r="N8" s="55" t="s">
        <v>110</v>
      </c>
      <c r="O8" s="56" t="s">
        <v>111</v>
      </c>
      <c r="P8" s="57" t="s">
        <v>112</v>
      </c>
      <c r="Q8" s="57" t="s">
        <v>113</v>
      </c>
      <c r="R8" s="58">
        <v>32</v>
      </c>
      <c r="S8" s="57" t="s">
        <v>114</v>
      </c>
      <c r="T8" s="57" t="s">
        <v>115</v>
      </c>
      <c r="U8" s="58">
        <v>6458</v>
      </c>
      <c r="V8" s="58">
        <v>245</v>
      </c>
      <c r="W8" s="58">
        <v>200</v>
      </c>
      <c r="X8" s="57" t="s">
        <v>116</v>
      </c>
      <c r="Y8" s="59">
        <v>103.7</v>
      </c>
      <c r="Z8" s="59">
        <v>82</v>
      </c>
      <c r="AA8" s="59">
        <v>96.4</v>
      </c>
      <c r="AB8" s="59">
        <v>107.3</v>
      </c>
      <c r="AC8" s="59">
        <v>102.7</v>
      </c>
      <c r="AD8" s="59">
        <v>222.3</v>
      </c>
      <c r="AE8" s="59">
        <v>130.19999999999999</v>
      </c>
      <c r="AF8" s="59">
        <v>136.5</v>
      </c>
      <c r="AG8" s="59">
        <v>183.5</v>
      </c>
      <c r="AH8" s="59">
        <v>3976.9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3.1</v>
      </c>
      <c r="AP8" s="59">
        <v>8.6</v>
      </c>
      <c r="AQ8" s="59">
        <v>4.3</v>
      </c>
      <c r="AR8" s="59">
        <v>4.2</v>
      </c>
      <c r="AS8" s="59">
        <v>3.5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26</v>
      </c>
      <c r="BA8" s="60">
        <v>87</v>
      </c>
      <c r="BB8" s="60">
        <v>7646</v>
      </c>
      <c r="BC8" s="60">
        <v>53</v>
      </c>
      <c r="BD8" s="60">
        <v>559</v>
      </c>
      <c r="BE8" s="60">
        <v>127</v>
      </c>
      <c r="BF8" s="59">
        <v>44.6</v>
      </c>
      <c r="BG8" s="59">
        <v>28.7</v>
      </c>
      <c r="BH8" s="59">
        <v>43.9</v>
      </c>
      <c r="BI8" s="59">
        <v>6.7</v>
      </c>
      <c r="BJ8" s="59">
        <v>-13.3</v>
      </c>
      <c r="BK8" s="59">
        <v>13.5</v>
      </c>
      <c r="BL8" s="59">
        <v>7.1</v>
      </c>
      <c r="BM8" s="59">
        <v>5.6</v>
      </c>
      <c r="BN8" s="59">
        <v>18.100000000000001</v>
      </c>
      <c r="BO8" s="59">
        <v>22.7</v>
      </c>
      <c r="BP8" s="56">
        <v>-55.6</v>
      </c>
      <c r="BQ8" s="60">
        <v>19558</v>
      </c>
      <c r="BR8" s="60">
        <v>11200</v>
      </c>
      <c r="BS8" s="60">
        <v>16682</v>
      </c>
      <c r="BT8" s="61">
        <v>2329</v>
      </c>
      <c r="BU8" s="61">
        <v>1114</v>
      </c>
      <c r="BV8" s="60">
        <v>22466</v>
      </c>
      <c r="BW8" s="60">
        <v>4211</v>
      </c>
      <c r="BX8" s="60">
        <v>10653</v>
      </c>
      <c r="BY8" s="60">
        <v>17717</v>
      </c>
      <c r="BZ8" s="60">
        <v>21349</v>
      </c>
      <c r="CA8" s="58">
        <v>12639</v>
      </c>
      <c r="CB8" s="59" t="s">
        <v>108</v>
      </c>
      <c r="CC8" s="59" t="s">
        <v>108</v>
      </c>
      <c r="CD8" s="59" t="s">
        <v>108</v>
      </c>
      <c r="CE8" s="59" t="s">
        <v>108</v>
      </c>
      <c r="CF8" s="59" t="s">
        <v>108</v>
      </c>
      <c r="CG8" s="59" t="s">
        <v>108</v>
      </c>
      <c r="CH8" s="59" t="s">
        <v>108</v>
      </c>
      <c r="CI8" s="59" t="s">
        <v>108</v>
      </c>
      <c r="CJ8" s="59" t="s">
        <v>108</v>
      </c>
      <c r="CK8" s="59" t="s">
        <v>108</v>
      </c>
      <c r="CL8" s="56" t="s">
        <v>108</v>
      </c>
      <c r="CM8" s="58">
        <v>36447</v>
      </c>
      <c r="CN8" s="58">
        <v>0</v>
      </c>
      <c r="CO8" s="59" t="s">
        <v>108</v>
      </c>
      <c r="CP8" s="59" t="s">
        <v>108</v>
      </c>
      <c r="CQ8" s="59" t="s">
        <v>108</v>
      </c>
      <c r="CR8" s="59" t="s">
        <v>108</v>
      </c>
      <c r="CS8" s="59" t="s">
        <v>108</v>
      </c>
      <c r="CT8" s="59" t="s">
        <v>108</v>
      </c>
      <c r="CU8" s="59" t="s">
        <v>108</v>
      </c>
      <c r="CV8" s="59" t="s">
        <v>108</v>
      </c>
      <c r="CW8" s="59" t="s">
        <v>108</v>
      </c>
      <c r="CX8" s="59" t="s">
        <v>108</v>
      </c>
      <c r="CY8" s="56" t="s">
        <v>108</v>
      </c>
      <c r="CZ8" s="59">
        <v>80.599999999999994</v>
      </c>
      <c r="DA8" s="59">
        <v>64.400000000000006</v>
      </c>
      <c r="DB8" s="59">
        <v>0</v>
      </c>
      <c r="DC8" s="59">
        <v>0</v>
      </c>
      <c r="DD8" s="59">
        <v>0</v>
      </c>
      <c r="DE8" s="59">
        <v>1263.5</v>
      </c>
      <c r="DF8" s="59">
        <v>108.5</v>
      </c>
      <c r="DG8" s="59">
        <v>136.19999999999999</v>
      </c>
      <c r="DH8" s="59">
        <v>104.8</v>
      </c>
      <c r="DI8" s="59">
        <v>80.7</v>
      </c>
      <c r="DJ8" s="56">
        <v>79</v>
      </c>
      <c r="DK8" s="59">
        <v>106.9</v>
      </c>
      <c r="DL8" s="59">
        <v>73.5</v>
      </c>
      <c r="DM8" s="59">
        <v>84.9</v>
      </c>
      <c r="DN8" s="59">
        <v>90.2</v>
      </c>
      <c r="DO8" s="59">
        <v>90.6</v>
      </c>
      <c r="DP8" s="59">
        <v>127.8</v>
      </c>
      <c r="DQ8" s="59">
        <v>105.7</v>
      </c>
      <c r="DR8" s="59">
        <v>104.3</v>
      </c>
      <c r="DS8" s="59">
        <v>114</v>
      </c>
      <c r="DT8" s="59">
        <v>114.7</v>
      </c>
      <c r="DU8" s="56">
        <v>210.9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117</v>
      </c>
      <c r="C10" s="64" t="s">
        <v>118</v>
      </c>
      <c r="D10" s="64" t="s">
        <v>119</v>
      </c>
      <c r="E10" s="64" t="s">
        <v>120</v>
      </c>
      <c r="F10" s="64" t="s">
        <v>121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田部　高広</cp:lastModifiedBy>
  <cp:lastPrinted>2025-01-27T00:32:18Z</cp:lastPrinted>
  <dcterms:created xsi:type="dcterms:W3CDTF">2024-12-19T01:06:55Z</dcterms:created>
  <dcterms:modified xsi:type="dcterms:W3CDTF">2025-02-18T05:53:43Z</dcterms:modified>
  <cp:category/>
</cp:coreProperties>
</file>