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gfsv.sg.local\財務係\05-1　経営分析表\R5決算\02回答\02下水\"/>
    </mc:Choice>
  </mc:AlternateContent>
  <xr:revisionPtr revIDLastSave="0" documentId="13_ncr:1_{A15944E2-7ED6-427C-98A8-82CD0B2514C8}" xr6:coauthVersionLast="47" xr6:coauthVersionMax="47" xr10:uidLastSave="{00000000-0000-0000-0000-000000000000}"/>
  <workbookProtection workbookAlgorithmName="SHA-512" workbookHashValue="wXIqUnls4KH23QxG/LKWYAaHrhjrZcE0RvvHAwKYLufejMmtYXhYN7VfITPp28dsSdchCxCdLBI5Ehf0oeCTuA==" workbookSaltValue="UsMdhXGd49pJ34ij0mbzgw==" workbookSpinCount="100000" lockStructure="1"/>
  <bookViews>
    <workbookView xWindow="2037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T10" i="4"/>
  <c r="AL10" i="4"/>
  <c r="AD10" i="4"/>
  <c r="I10"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<sst xmlns="http://schemas.openxmlformats.org/spreadsheetml/2006/main" count="253" uniqueCount="116">
  <si>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</si>
  <si>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</si>
  <si>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</si>
  <si>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</si>
  <si>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</si>
  <si>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</si>
  <si>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</si>
  <si>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</si>
  <si>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</si>
  <si>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</si>
  <si>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</si>
  <si>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</si>
  <si>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</si>
  <si>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</si>
  <si>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</si>
  <si>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</si>
  <si>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</si>
  <si>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</si>
  <si>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</si>
  <si>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</si>
  <si>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</si>
  <si>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</si>
  <si>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</si>
  <si>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</si>
  <si>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</si>
  <si>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</si>
  <si>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</si>
  <si>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</si>
  <si>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</si>
  <si>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</si>
  <si>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</si>
  <si>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</si>
  <si>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</si>
  <si>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</si>
  <si>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</si>
  <si>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</si>
  <si>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</si>
  <si>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</si>
  <si>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</si>
  <si>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</si>
  <si>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</si>
  <si>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</si>
  <si>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</si>
  <si>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</si>
  <si>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</si>
  <si>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</si>
  <si>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</si>
  <si>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</si>
  <si>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</si>
  <si>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</si>
  <si>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</si>
  <si>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</si>
  <si>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</si>
  <si>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</si>
  <si>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</si>
  <si>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</si>
  <si>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</si>
  <si>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</si>
  <si>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</si>
  <si>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</si>
  <si>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</si>
  <si>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</si>
  <si>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</si>
  <si>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</si>
  <si>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</si>
  <si>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</si>
  <si>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</si>
  <si>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</si>
  <si>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</si>
  <si>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</si>
  <si>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</si>
  <si>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</si>
  <si>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</si>
  <si>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</si>
  <si>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</si>
  <si>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</si>
  <si>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</si>
  <si>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</si>
  <si>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</si>
  <si>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</si>
  <si>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</si>
  <si>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</si>
  <si>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</si>
  <si>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</si>
  <si>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</si>
  <si>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</si>
  <si>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</si>
  <si>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</si>
  <si>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</si>
  <si>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</si>
  <si>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</si>
  <si>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</si>
  <si>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</si>
  <si>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</si>
  <si>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</si>
  <si>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</si>
  <si>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</si>
  <si>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</si>
  <si>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</si>
  <si>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</si>
  <si>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</si>
  <si>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</si>
  <si>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</si>
  <si>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</si>
  <si>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</si>
  <si>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</si>
  <si>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</si>
  <si>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</si>
  <si>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</si>
  <si>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</si>
  <si>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</si>
  <si>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</si>
  <si>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</si>
  <si>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平成30年度で公設浄化槽設置事業は終了したが、現在、法定耐用年数に達するものはなく、今後当分の間は更新事業は発生しない予定である。
　①有形固定資産減価償却率は、年々上昇してきており、類似団体を上回った。また、今後も上昇するものと見込んでいる。
　施設は各戸に設置する浄化槽のみで、管渠は有していない。</t>
    <rPh sb="1" eb="3">
      <t>ヘイセイ</t>
    </rPh>
    <rPh sb="5" eb="7">
      <t>ネンド</t>
    </rPh>
    <rPh sb="8" eb="13">
      <t>コウセツジョウカソウ</t>
    </rPh>
    <rPh sb="13" eb="15">
      <t>セッチ</t>
    </rPh>
    <rPh sb="15" eb="17">
      <t>ジギョウ</t>
    </rPh>
    <rPh sb="18" eb="20">
      <t>シュウリョウ</t>
    </rPh>
    <rPh sb="98" eb="100">
      <t>ウワマワ</t>
    </rPh>
    <phoneticPr fontId="15"/>
  </si>
  <si>
    <t>　公共下水道のほか、集落排水事業や公設浄化槽事業を含めた下水道事業全体として概ね健全な経営である。
　今後も上下水道事業経営の指針となる「第1次松江市上下水道事業経営計画」にある施策に関し、毎年度の進行管理を通じて事業全般の実効性を高めていく。
　また、令和10年代に到来する下水道施設管渠の更新改築期を見据え、経営計画に基づき接続促進等による収益確保、農業集落排水施設の公共下水道接続等による費用縮減や人材育成による経営基盤を整備するとともに、適切な修繕・更新による施設設備の長寿命化や維持運用に努め、将来にわたり事業を健全に運営できる体制を構築していく。</t>
    <rPh sb="69" eb="70">
      <t>ダイ</t>
    </rPh>
    <rPh sb="71" eb="72">
      <t>ジ</t>
    </rPh>
    <rPh sb="72" eb="79">
      <t>マツエシジョウゲスイドウ</t>
    </rPh>
    <rPh sb="79" eb="81">
      <t>ジギョウ</t>
    </rPh>
    <rPh sb="89" eb="91">
      <t>シサク</t>
    </rPh>
    <rPh sb="92" eb="93">
      <t>カン</t>
    </rPh>
    <rPh sb="95" eb="98">
      <t>マイネンド</t>
    </rPh>
    <rPh sb="104" eb="105">
      <t>ツウ</t>
    </rPh>
    <phoneticPr fontId="4"/>
  </si>
  <si>
    <t>　当事業は、一般会計からの繰入れや長期前受金戻入など、使用料以外の収入のほか、公共下水道等他の事業と一体で経営しなければ、健全性が保てない状況である。
　①経常収支比率が100%を下回り、総収益のうち下水道使用料の占める割合は42%で、繰出基準に基づく一般会計繰入金など使用料以外の収入を含めても費用を賄えていない。また、②累積欠損金については、他事業も含めた会計全体での欠損金が生じないよう、更なる経費削減に努める。
　③流動比率は、20%未満の低い値で推移しているが、これには流動負債に次年度償還する建設改良等に充てた企業債を含んでいることも影響している。その財源は次年度の使用料（一体で経営する他事業分も含む）や一般会計繰入金を予定している。
　④企業債残高対事業規模比率は、前年度に比べ微増となった。
　⑤経費回収率・⑥汚水処理原価は、減価償却費や支払利息等の費用のうち、一般会計繰入金など使用料以外の収入を充てる費用を除いて算定したものである。使用料で回収すべき経費が賄えていない状況であり、一体で経営する他事業の使用料で補填している状況である。
　⑦施設利用率が低いが、その要因は浄化槽の人槽規模に対し1戸当たりの人数が少ないこと等が考えられる。
　⑧水洗化率は100%である。</t>
    <rPh sb="90" eb="92">
      <t>シタマワ</t>
    </rPh>
    <rPh sb="221" eb="223">
      <t>ミマン</t>
    </rPh>
    <rPh sb="341" eb="344">
      <t>ゼンネンド</t>
    </rPh>
    <rPh sb="345" eb="346">
      <t>クラ</t>
    </rPh>
    <rPh sb="347" eb="349">
      <t>ビゾウ</t>
    </rPh>
    <rPh sb="493" eb="495">
      <t>ヨウイン</t>
    </rPh>
    <rPh sb="496" eb="499">
      <t>ジョウカソウ</t>
    </rPh>
    <rPh sb="500" eb="504">
      <t>ジンソウキボ</t>
    </rPh>
    <rPh sb="505" eb="506">
      <t>タイ</t>
    </rPh>
    <rPh sb="508" eb="510">
      <t>コア</t>
    </rPh>
    <rPh sb="513" eb="515">
      <t>ニンズウ</t>
    </rPh>
    <rPh sb="516" eb="517">
      <t>スク</t>
    </rPh>
    <rPh sb="521" eb="522">
      <t>ナド</t>
    </rPh>
    <rPh sb="523" eb="524">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</si>
</sst>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b/>
      <sz val="15"/>
      <color theme="3"/>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80-446C-AF88-E615D5D6A6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080-446C-AF88-E615D5D6A6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46.21</c:v>
                </c:pt>
                <c:pt idx="1">
                  <c:v>48.45</c:v>
                </c:pt>
                <c:pt idx="2">
                  <c:v>47.2</c:v>
                </c:pt>
                <c:pt idx="3">
                  <c:v>46.4</c:v>
                </c:pt>
                <c:pt idx="4">
                  <c:v>44.79</c:v>
                </c:pt>
              </c:numCache>
            </c:numRef>
          </c:val>
          <c:extLst>
            <c:ext xmlns:c16="http://schemas.microsoft.com/office/drawing/2014/chart" uri="{C3380CC4-5D6E-409C-BE32-E72D297353CC}">
              <c16:uniqueId val="{00000000-E088-4F82-BEFF-E7F44AD11C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E088-4F82-BEFF-E7F44AD11C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0E3-4840-A968-FB67E1E628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40E3-4840-A968-FB67E1E628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58.35</c:v>
                </c:pt>
                <c:pt idx="1">
                  <c:v>61.31</c:v>
                </c:pt>
                <c:pt idx="2">
                  <c:v>62.3</c:v>
                </c:pt>
                <c:pt idx="3">
                  <c:v>61.22</c:v>
                </c:pt>
                <c:pt idx="4">
                  <c:v>59.04</c:v>
                </c:pt>
              </c:numCache>
            </c:numRef>
          </c:val>
          <c:extLst>
            <c:ext xmlns:c16="http://schemas.microsoft.com/office/drawing/2014/chart" uri="{C3380CC4-5D6E-409C-BE32-E72D297353CC}">
              <c16:uniqueId val="{00000000-A80C-4A33-B24D-3A756AF976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96.05</c:v>
                </c:pt>
                <c:pt idx="1">
                  <c:v>99.03</c:v>
                </c:pt>
                <c:pt idx="2">
                  <c:v>100.41</c:v>
                </c:pt>
                <c:pt idx="3">
                  <c:v>100.17</c:v>
                </c:pt>
                <c:pt idx="4">
                  <c:v>96.95</c:v>
                </c:pt>
              </c:numCache>
            </c:numRef>
          </c:val>
          <c:smooth val="0"/>
          <c:extLst>
            <c:ext xmlns:c16="http://schemas.microsoft.com/office/drawing/2014/chart" uri="{C3380CC4-5D6E-409C-BE32-E72D297353CC}">
              <c16:uniqueId val="{00000001-A80C-4A33-B24D-3A756AF976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26.49</c:v>
                </c:pt>
                <c:pt idx="1">
                  <c:v>30.45</c:v>
                </c:pt>
                <c:pt idx="2">
                  <c:v>34.659999999999997</c:v>
                </c:pt>
                <c:pt idx="3">
                  <c:v>38.799999999999997</c:v>
                </c:pt>
                <c:pt idx="4">
                  <c:v>42.93</c:v>
                </c:pt>
              </c:numCache>
            </c:numRef>
          </c:val>
          <c:extLst>
            <c:ext xmlns:c16="http://schemas.microsoft.com/office/drawing/2014/chart" uri="{C3380CC4-5D6E-409C-BE32-E72D297353CC}">
              <c16:uniqueId val="{00000000-1609-4988-891A-AE1B50CF36B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23.76</c:v>
                </c:pt>
                <c:pt idx="1">
                  <c:v>15.74</c:v>
                </c:pt>
                <c:pt idx="2">
                  <c:v>21.02</c:v>
                </c:pt>
                <c:pt idx="3">
                  <c:v>24.31</c:v>
                </c:pt>
                <c:pt idx="4">
                  <c:v>26.92</c:v>
                </c:pt>
              </c:numCache>
            </c:numRef>
          </c:val>
          <c:smooth val="0"/>
          <c:extLst>
            <c:ext xmlns:c16="http://schemas.microsoft.com/office/drawing/2014/chart" uri="{C3380CC4-5D6E-409C-BE32-E72D297353CC}">
              <c16:uniqueId val="{00000001-1609-4988-891A-AE1B50CF36B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95-4B5D-9E9B-E278CA65BB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E95-4B5D-9E9B-E278CA65BB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910.52</c:v>
                </c:pt>
                <c:pt idx="1">
                  <c:v>1012.93</c:v>
                </c:pt>
                <c:pt idx="2">
                  <c:v>1179.29</c:v>
                </c:pt>
                <c:pt idx="3">
                  <c:v>1347.64</c:v>
                </c:pt>
                <c:pt idx="4">
                  <c:v>1547.6</c:v>
                </c:pt>
              </c:numCache>
            </c:numRef>
          </c:val>
          <c:extLst>
            <c:ext xmlns:c16="http://schemas.microsoft.com/office/drawing/2014/chart" uri="{C3380CC4-5D6E-409C-BE32-E72D297353CC}">
              <c16:uniqueId val="{00000000-19CB-4F98-9BAD-FBCF3721383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123.82</c:v>
                </c:pt>
                <c:pt idx="1">
                  <c:v>74.239999999999995</c:v>
                </c:pt>
                <c:pt idx="2">
                  <c:v>83.92</c:v>
                </c:pt>
                <c:pt idx="3">
                  <c:v>89.31</c:v>
                </c:pt>
                <c:pt idx="4">
                  <c:v>91.33</c:v>
                </c:pt>
              </c:numCache>
            </c:numRef>
          </c:val>
          <c:smooth val="0"/>
          <c:extLst>
            <c:ext xmlns:c16="http://schemas.microsoft.com/office/drawing/2014/chart" uri="{C3380CC4-5D6E-409C-BE32-E72D297353CC}">
              <c16:uniqueId val="{00000001-19CB-4F98-9BAD-FBCF3721383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17.61</c:v>
                </c:pt>
                <c:pt idx="1">
                  <c:v>16.11</c:v>
                </c:pt>
                <c:pt idx="2">
                  <c:v>17.059999999999999</c:v>
                </c:pt>
                <c:pt idx="3">
                  <c:v>15.08</c:v>
                </c:pt>
                <c:pt idx="4">
                  <c:v>14.63</c:v>
                </c:pt>
              </c:numCache>
            </c:numRef>
          </c:val>
          <c:extLst>
            <c:ext xmlns:c16="http://schemas.microsoft.com/office/drawing/2014/chart" uri="{C3380CC4-5D6E-409C-BE32-E72D297353CC}">
              <c16:uniqueId val="{00000000-1AAF-4229-BF9F-2A15A33CD6E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89.72</c:v>
                </c:pt>
                <c:pt idx="1">
                  <c:v>100.47</c:v>
                </c:pt>
                <c:pt idx="2">
                  <c:v>122.71</c:v>
                </c:pt>
                <c:pt idx="3">
                  <c:v>138.19999999999999</c:v>
                </c:pt>
                <c:pt idx="4">
                  <c:v>126.97</c:v>
                </c:pt>
              </c:numCache>
            </c:numRef>
          </c:val>
          <c:smooth val="0"/>
          <c:extLst>
            <c:ext xmlns:c16="http://schemas.microsoft.com/office/drawing/2014/chart" uri="{C3380CC4-5D6E-409C-BE32-E72D297353CC}">
              <c16:uniqueId val="{00000001-1AAF-4229-BF9F-2A15A33CD6E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451.45</c:v>
                </c:pt>
                <c:pt idx="1">
                  <c:v>390.77</c:v>
                </c:pt>
                <c:pt idx="2">
                  <c:v>364.87</c:v>
                </c:pt>
                <c:pt idx="3">
                  <c:v>353.81</c:v>
                </c:pt>
                <c:pt idx="4">
                  <c:v>380.79</c:v>
                </c:pt>
              </c:numCache>
            </c:numRef>
          </c:val>
          <c:extLst>
            <c:ext xmlns:c16="http://schemas.microsoft.com/office/drawing/2014/chart" uri="{C3380CC4-5D6E-409C-BE32-E72D297353CC}">
              <c16:uniqueId val="{00000000-D9DC-48B0-9BDC-66B58CDB0D1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D9DC-48B0-9BDC-66B58CDB0D1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37.909999999999997</c:v>
                </c:pt>
                <c:pt idx="1">
                  <c:v>38.409999999999997</c:v>
                </c:pt>
                <c:pt idx="2">
                  <c:v>40.22</c:v>
                </c:pt>
                <c:pt idx="3">
                  <c:v>39.03</c:v>
                </c:pt>
                <c:pt idx="4">
                  <c:v>36.83</c:v>
                </c:pt>
              </c:numCache>
            </c:numRef>
          </c:val>
          <c:extLst>
            <c:ext xmlns:c16="http://schemas.microsoft.com/office/drawing/2014/chart" uri="{C3380CC4-5D6E-409C-BE32-E72D297353CC}">
              <c16:uniqueId val="{00000000-B3CB-4890-8F59-DC14B52C819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B3CB-4890-8F59-DC14B52C819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418.17</c:v>
                </c:pt>
                <c:pt idx="1">
                  <c:v>415.13</c:v>
                </c:pt>
                <c:pt idx="2">
                  <c:v>396.89</c:v>
                </c:pt>
                <c:pt idx="3">
                  <c:v>408.91</c:v>
                </c:pt>
                <c:pt idx="4">
                  <c:v>436.02</c:v>
                </c:pt>
              </c:numCache>
            </c:numRef>
          </c:val>
          <c:extLst>
            <c:ext xmlns:c16="http://schemas.microsoft.com/office/drawing/2014/chart" uri="{C3380CC4-5D6E-409C-BE32-E72D297353CC}">
              <c16:uniqueId val="{00000000-439E-46A5-B5A8-6F8B6D9F4A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439E-46A5-B5A8-6F8B6D9F4A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3" zoomScaleNormal="100" workbookViewId="0">
      <selection activeCell="BB36" sqref="BB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島根県　松江市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自治体職員</v>
      </c>
      <c r="AE8" s="35"/>
      <c r="AF8" s="35"/>
      <c r="AG8" s="35"/>
      <c r="AH8" s="35"/>
      <c r="AI8" s="35"/>
      <c r="AJ8" s="35"/>
      <c r="AK8" s="3"/>
      <c r="AL8" s="36">
        <f>データ!S6</f>
        <v>196021</v>
      </c>
      <c r="AM8" s="36"/>
      <c r="AN8" s="36"/>
      <c r="AO8" s="36"/>
      <c r="AP8" s="36"/>
      <c r="AQ8" s="36"/>
      <c r="AR8" s="36"/>
      <c r="AS8" s="36"/>
      <c r="AT8" s="37">
        <f>データ!T6</f>
        <v>572.99</v>
      </c>
      <c r="AU8" s="37"/>
      <c r="AV8" s="37"/>
      <c r="AW8" s="37"/>
      <c r="AX8" s="37"/>
      <c r="AY8" s="37"/>
      <c r="AZ8" s="37"/>
      <c r="BA8" s="37"/>
      <c r="BB8" s="37">
        <f>データ!U6</f>
        <v>342.1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29.29</v>
      </c>
      <c r="J10" s="37"/>
      <c r="K10" s="37"/>
      <c r="L10" s="37"/>
      <c r="M10" s="37"/>
      <c r="N10" s="37"/>
      <c r="O10" s="37"/>
      <c r="P10" s="37">
        <f>データ!P6</f>
        <v>0.77</v>
      </c>
      <c r="Q10" s="37"/>
      <c r="R10" s="37"/>
      <c r="S10" s="37"/>
      <c r="T10" s="37"/>
      <c r="U10" s="37"/>
      <c r="V10" s="37"/>
      <c r="W10" s="37">
        <f>データ!Q6</f>
        <v>100</v>
      </c>
      <c r="X10" s="37"/>
      <c r="Y10" s="37"/>
      <c r="Z10" s="37"/>
      <c r="AA10" s="37"/>
      <c r="AB10" s="37"/>
      <c r="AC10" s="37"/>
      <c r="AD10" s="36">
        <f>データ!R6</f>
        <v>3080</v>
      </c>
      <c r="AE10" s="36"/>
      <c r="AF10" s="36"/>
      <c r="AG10" s="36"/>
      <c r="AH10" s="36"/>
      <c r="AI10" s="36"/>
      <c r="AJ10" s="36"/>
      <c r="AK10" s="2"/>
      <c r="AL10" s="36">
        <f>データ!V6</f>
        <v>1493</v>
      </c>
      <c r="AM10" s="36"/>
      <c r="AN10" s="36"/>
      <c r="AO10" s="36"/>
      <c r="AP10" s="36"/>
      <c r="AQ10" s="36"/>
      <c r="AR10" s="36"/>
      <c r="AS10" s="36"/>
      <c r="AT10" s="37">
        <f>データ!W6</f>
        <v>215.85</v>
      </c>
      <c r="AU10" s="37"/>
      <c r="AV10" s="37"/>
      <c r="AW10" s="37"/>
      <c r="AX10" s="37"/>
      <c r="AY10" s="37"/>
      <c r="AZ10" s="37"/>
      <c r="BA10" s="37"/>
      <c r="BB10" s="37">
        <f>データ!X6</f>
        <v>6.92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115</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4"/>
      <c r="BN60" s="74"/>
      <c r="BO60" s="74"/>
      <c r="BP60" s="74"/>
      <c r="BQ60" s="74"/>
      <c r="BR60" s="74"/>
      <c r="BS60" s="74"/>
      <c r="BT60" s="74"/>
      <c r="BU60" s="74"/>
      <c r="BV60" s="74"/>
      <c r="BW60" s="74"/>
      <c r="BX60" s="74"/>
      <c r="BY60" s="74"/>
      <c r="BZ60" s="75"/>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r8F1PL+Lhlmr4dS/6S2U1toNQddFQSlehPAXnmcS9CzZGuPsMIuBWwdMD/qe54kxzDdQylCgUSPrq5KXZPLD1w==" saltValue="uGliZ6YDbwVWCDXG+4A+z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322016</v>
      </c>
      <c r="D6" s="19">
        <f t="shared" si="3"/>
        <v>46</v>
      </c>
      <c r="E6" s="19">
        <f t="shared" si="3"/>
        <v>18</v>
      </c>
      <c r="F6" s="19">
        <f t="shared" si="3"/>
        <v>0</v>
      </c>
      <c r="G6" s="19">
        <f t="shared" si="3"/>
        <v>0</v>
      </c>
      <c r="H6" s="19" t="str">
        <f t="shared" si="3"/>
        <v>島根県　松江市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29.29</v>
      </c>
      <c r="P6" s="20">
        <f t="shared" si="3"/>
        <v>0.77</v>
      </c>
      <c r="Q6" s="20">
        <f t="shared" si="3"/>
        <v>100</v>
      </c>
      <c r="R6" s="20">
        <f t="shared" si="3"/>
        <v>3080</v>
      </c>
      <c r="S6" s="20">
        <f t="shared" si="3"/>
        <v>196021</v>
      </c>
      <c r="T6" s="20">
        <f t="shared" si="3"/>
        <v>572.99</v>
      </c>
      <c r="U6" s="20">
        <f t="shared" si="3"/>
        <v>342.1</v>
      </c>
      <c r="V6" s="20">
        <f t="shared" si="3"/>
        <v>1493</v>
      </c>
      <c r="W6" s="20">
        <f t="shared" si="3"/>
        <v>215.85</v>
      </c>
      <c r="X6" s="20">
        <f t="shared" si="3"/>
        <v>6.92</v>
      </c>
      <c r="Y6" s="21">
        <f>IF(Y7="",NA(),Y7)</f>
        <v>58.35</v>
      </c>
      <c r="Z6" s="21">
        <f t="shared" ref="Z6:AH6" si="4">IF(Z7="",NA(),Z7)</f>
        <v>61.31</v>
      </c>
      <c r="AA6" s="21">
        <f t="shared" si="4"/>
        <v>62.3</v>
      </c>
      <c r="AB6" s="21">
        <f t="shared" si="4"/>
        <v>61.22</v>
      </c>
      <c r="AC6" s="21">
        <f t="shared" si="4"/>
        <v>59.04</v>
      </c>
      <c r="AD6" s="21">
        <f t="shared" si="4"/>
        <v>96.05</v>
      </c>
      <c r="AE6" s="21">
        <f t="shared" si="4"/>
        <v>99.03</v>
      </c>
      <c r="AF6" s="21">
        <f t="shared" si="4"/>
        <v>100.41</v>
      </c>
      <c r="AG6" s="21">
        <f t="shared" si="4"/>
        <v>100.17</v>
      </c>
      <c r="AH6" s="21">
        <f t="shared" si="4"/>
        <v>96.95</v>
      </c>
      <c r="AI6" s="20" t="str">
        <f>IF(AI7="","",IF(AI7="-","【-】","【"&amp;SUBSTITUTE(TEXT(AI7,"#,##0.00"),"-","△")&amp;"】"))</f>
        <v>【96.62】</v>
      </c>
      <c r="AJ6" s="21">
        <f>IF(AJ7="",NA(),AJ7)</f>
        <v>910.52</v>
      </c>
      <c r="AK6" s="21">
        <f t="shared" ref="AK6:AS6" si="5">IF(AK7="",NA(),AK7)</f>
        <v>1012.93</v>
      </c>
      <c r="AL6" s="21">
        <f t="shared" si="5"/>
        <v>1179.29</v>
      </c>
      <c r="AM6" s="21">
        <f t="shared" si="5"/>
        <v>1347.64</v>
      </c>
      <c r="AN6" s="21">
        <f t="shared" si="5"/>
        <v>1547.6</v>
      </c>
      <c r="AO6" s="21">
        <f t="shared" si="5"/>
        <v>123.82</v>
      </c>
      <c r="AP6" s="21">
        <f t="shared" si="5"/>
        <v>74.239999999999995</v>
      </c>
      <c r="AQ6" s="21">
        <f t="shared" si="5"/>
        <v>83.92</v>
      </c>
      <c r="AR6" s="21">
        <f t="shared" si="5"/>
        <v>89.31</v>
      </c>
      <c r="AS6" s="21">
        <f t="shared" si="5"/>
        <v>91.33</v>
      </c>
      <c r="AT6" s="20" t="str">
        <f>IF(AT7="","",IF(AT7="-","【-】","【"&amp;SUBSTITUTE(TEXT(AT7,"#,##0.00"),"-","△")&amp;"】"))</f>
        <v>【111.69】</v>
      </c>
      <c r="AU6" s="21">
        <f>IF(AU7="",NA(),AU7)</f>
        <v>17.61</v>
      </c>
      <c r="AV6" s="21">
        <f t="shared" ref="AV6:BD6" si="6">IF(AV7="",NA(),AV7)</f>
        <v>16.11</v>
      </c>
      <c r="AW6" s="21">
        <f t="shared" si="6"/>
        <v>17.059999999999999</v>
      </c>
      <c r="AX6" s="21">
        <f t="shared" si="6"/>
        <v>15.08</v>
      </c>
      <c r="AY6" s="21">
        <f t="shared" si="6"/>
        <v>14.63</v>
      </c>
      <c r="AZ6" s="21">
        <f t="shared" si="6"/>
        <v>89.72</v>
      </c>
      <c r="BA6" s="21">
        <f t="shared" si="6"/>
        <v>100.47</v>
      </c>
      <c r="BB6" s="21">
        <f t="shared" si="6"/>
        <v>122.71</v>
      </c>
      <c r="BC6" s="21">
        <f t="shared" si="6"/>
        <v>138.19999999999999</v>
      </c>
      <c r="BD6" s="21">
        <f t="shared" si="6"/>
        <v>126.97</v>
      </c>
      <c r="BE6" s="20" t="str">
        <f>IF(BE7="","",IF(BE7="-","【-】","【"&amp;SUBSTITUTE(TEXT(BE7,"#,##0.00"),"-","△")&amp;"】"))</f>
        <v>【111.29】</v>
      </c>
      <c r="BF6" s="21">
        <f>IF(BF7="",NA(),BF7)</f>
        <v>451.45</v>
      </c>
      <c r="BG6" s="21">
        <f t="shared" ref="BG6:BO6" si="7">IF(BG7="",NA(),BG7)</f>
        <v>390.77</v>
      </c>
      <c r="BH6" s="21">
        <f t="shared" si="7"/>
        <v>364.87</v>
      </c>
      <c r="BI6" s="21">
        <f t="shared" si="7"/>
        <v>353.81</v>
      </c>
      <c r="BJ6" s="21">
        <f t="shared" si="7"/>
        <v>380.79</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37.909999999999997</v>
      </c>
      <c r="BR6" s="21">
        <f t="shared" ref="BR6:BZ6" si="8">IF(BR7="",NA(),BR7)</f>
        <v>38.409999999999997</v>
      </c>
      <c r="BS6" s="21">
        <f t="shared" si="8"/>
        <v>40.22</v>
      </c>
      <c r="BT6" s="21">
        <f t="shared" si="8"/>
        <v>39.03</v>
      </c>
      <c r="BU6" s="21">
        <f t="shared" si="8"/>
        <v>36.83</v>
      </c>
      <c r="BV6" s="21">
        <f t="shared" si="8"/>
        <v>62.5</v>
      </c>
      <c r="BW6" s="21">
        <f t="shared" si="8"/>
        <v>60.59</v>
      </c>
      <c r="BX6" s="21">
        <f t="shared" si="8"/>
        <v>60</v>
      </c>
      <c r="BY6" s="21">
        <f t="shared" si="8"/>
        <v>59.01</v>
      </c>
      <c r="BZ6" s="21">
        <f t="shared" si="8"/>
        <v>56.06</v>
      </c>
      <c r="CA6" s="20" t="str">
        <f>IF(CA7="","",IF(CA7="-","【-】","【"&amp;SUBSTITUTE(TEXT(CA7,"#,##0.00"),"-","△")&amp;"】"))</f>
        <v>【53.65】</v>
      </c>
      <c r="CB6" s="21">
        <f>IF(CB7="",NA(),CB7)</f>
        <v>418.17</v>
      </c>
      <c r="CC6" s="21">
        <f t="shared" ref="CC6:CK6" si="9">IF(CC7="",NA(),CC7)</f>
        <v>415.13</v>
      </c>
      <c r="CD6" s="21">
        <f t="shared" si="9"/>
        <v>396.89</v>
      </c>
      <c r="CE6" s="21">
        <f t="shared" si="9"/>
        <v>408.91</v>
      </c>
      <c r="CF6" s="21">
        <f t="shared" si="9"/>
        <v>436.02</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46.21</v>
      </c>
      <c r="CN6" s="21">
        <f t="shared" ref="CN6:CV6" si="10">IF(CN7="",NA(),CN7)</f>
        <v>48.45</v>
      </c>
      <c r="CO6" s="21">
        <f t="shared" si="10"/>
        <v>47.2</v>
      </c>
      <c r="CP6" s="21">
        <f t="shared" si="10"/>
        <v>46.4</v>
      </c>
      <c r="CQ6" s="21">
        <f t="shared" si="10"/>
        <v>44.79</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1">
        <f>IF(DI7="",NA(),DI7)</f>
        <v>26.49</v>
      </c>
      <c r="DJ6" s="21">
        <f t="shared" ref="DJ6:DR6" si="12">IF(DJ7="",NA(),DJ7)</f>
        <v>30.45</v>
      </c>
      <c r="DK6" s="21">
        <f t="shared" si="12"/>
        <v>34.659999999999997</v>
      </c>
      <c r="DL6" s="21">
        <f t="shared" si="12"/>
        <v>38.799999999999997</v>
      </c>
      <c r="DM6" s="21">
        <f t="shared" si="12"/>
        <v>42.93</v>
      </c>
      <c r="DN6" s="21">
        <f t="shared" si="12"/>
        <v>23.76</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322016</v>
      </c>
      <c r="D7" s="23">
        <v>46</v>
      </c>
      <c r="E7" s="23">
        <v>18</v>
      </c>
      <c r="F7" s="23">
        <v>0</v>
      </c>
      <c r="G7" s="23">
        <v>0</v>
      </c>
      <c r="H7" s="23" t="s">
        <v>96</v>
      </c>
      <c r="I7" s="23" t="s">
        <v>97</v>
      </c>
      <c r="J7" s="23" t="s">
        <v>98</v>
      </c>
      <c r="K7" s="23" t="s">
        <v>99</v>
      </c>
      <c r="L7" s="23" t="s">
        <v>100</v>
      </c>
      <c r="M7" s="23" t="s">
        <v>101</v>
      </c>
      <c r="N7" s="24" t="s">
        <v>102</v>
      </c>
      <c r="O7" s="24">
        <v>29.29</v>
      </c>
      <c r="P7" s="24">
        <v>0.77</v>
      </c>
      <c r="Q7" s="24">
        <v>100</v>
      </c>
      <c r="R7" s="24">
        <v>3080</v>
      </c>
      <c r="S7" s="24">
        <v>196021</v>
      </c>
      <c r="T7" s="24">
        <v>572.99</v>
      </c>
      <c r="U7" s="24">
        <v>342.1</v>
      </c>
      <c r="V7" s="24">
        <v>1493</v>
      </c>
      <c r="W7" s="24">
        <v>215.85</v>
      </c>
      <c r="X7" s="24">
        <v>6.92</v>
      </c>
      <c r="Y7" s="24">
        <v>58.35</v>
      </c>
      <c r="Z7" s="24">
        <v>61.31</v>
      </c>
      <c r="AA7" s="24">
        <v>62.3</v>
      </c>
      <c r="AB7" s="24">
        <v>61.22</v>
      </c>
      <c r="AC7" s="24">
        <v>59.04</v>
      </c>
      <c r="AD7" s="24">
        <v>96.05</v>
      </c>
      <c r="AE7" s="24">
        <v>99.03</v>
      </c>
      <c r="AF7" s="24">
        <v>100.41</v>
      </c>
      <c r="AG7" s="24">
        <v>100.17</v>
      </c>
      <c r="AH7" s="24">
        <v>96.95</v>
      </c>
      <c r="AI7" s="24">
        <v>96.62</v>
      </c>
      <c r="AJ7" s="24">
        <v>910.52</v>
      </c>
      <c r="AK7" s="24">
        <v>1012.93</v>
      </c>
      <c r="AL7" s="24">
        <v>1179.29</v>
      </c>
      <c r="AM7" s="24">
        <v>1347.64</v>
      </c>
      <c r="AN7" s="24">
        <v>1547.6</v>
      </c>
      <c r="AO7" s="24">
        <v>123.82</v>
      </c>
      <c r="AP7" s="24">
        <v>74.239999999999995</v>
      </c>
      <c r="AQ7" s="24">
        <v>83.92</v>
      </c>
      <c r="AR7" s="24">
        <v>89.31</v>
      </c>
      <c r="AS7" s="24">
        <v>91.33</v>
      </c>
      <c r="AT7" s="24">
        <v>111.69</v>
      </c>
      <c r="AU7" s="24">
        <v>17.61</v>
      </c>
      <c r="AV7" s="24">
        <v>16.11</v>
      </c>
      <c r="AW7" s="24">
        <v>17.059999999999999</v>
      </c>
      <c r="AX7" s="24">
        <v>15.08</v>
      </c>
      <c r="AY7" s="24">
        <v>14.63</v>
      </c>
      <c r="AZ7" s="24">
        <v>89.72</v>
      </c>
      <c r="BA7" s="24">
        <v>100.47</v>
      </c>
      <c r="BB7" s="24">
        <v>122.71</v>
      </c>
      <c r="BC7" s="24">
        <v>138.19999999999999</v>
      </c>
      <c r="BD7" s="24">
        <v>126.97</v>
      </c>
      <c r="BE7" s="24">
        <v>111.29</v>
      </c>
      <c r="BF7" s="24">
        <v>451.45</v>
      </c>
      <c r="BG7" s="24">
        <v>390.77</v>
      </c>
      <c r="BH7" s="24">
        <v>364.87</v>
      </c>
      <c r="BI7" s="24">
        <v>353.81</v>
      </c>
      <c r="BJ7" s="24">
        <v>380.79</v>
      </c>
      <c r="BK7" s="24">
        <v>270.57</v>
      </c>
      <c r="BL7" s="24">
        <v>294.27</v>
      </c>
      <c r="BM7" s="24">
        <v>294.08999999999997</v>
      </c>
      <c r="BN7" s="24">
        <v>294.08999999999997</v>
      </c>
      <c r="BO7" s="24">
        <v>338.47</v>
      </c>
      <c r="BP7" s="24">
        <v>349.83</v>
      </c>
      <c r="BQ7" s="24">
        <v>37.909999999999997</v>
      </c>
      <c r="BR7" s="24">
        <v>38.409999999999997</v>
      </c>
      <c r="BS7" s="24">
        <v>40.22</v>
      </c>
      <c r="BT7" s="24">
        <v>39.03</v>
      </c>
      <c r="BU7" s="24">
        <v>36.83</v>
      </c>
      <c r="BV7" s="24">
        <v>62.5</v>
      </c>
      <c r="BW7" s="24">
        <v>60.59</v>
      </c>
      <c r="BX7" s="24">
        <v>60</v>
      </c>
      <c r="BY7" s="24">
        <v>59.01</v>
      </c>
      <c r="BZ7" s="24">
        <v>56.06</v>
      </c>
      <c r="CA7" s="24">
        <v>53.65</v>
      </c>
      <c r="CB7" s="24">
        <v>418.17</v>
      </c>
      <c r="CC7" s="24">
        <v>415.13</v>
      </c>
      <c r="CD7" s="24">
        <v>396.89</v>
      </c>
      <c r="CE7" s="24">
        <v>408.91</v>
      </c>
      <c r="CF7" s="24">
        <v>436.02</v>
      </c>
      <c r="CG7" s="24">
        <v>269.33</v>
      </c>
      <c r="CH7" s="24">
        <v>280.23</v>
      </c>
      <c r="CI7" s="24">
        <v>282.70999999999998</v>
      </c>
      <c r="CJ7" s="24">
        <v>291.82</v>
      </c>
      <c r="CK7" s="24">
        <v>304.36</v>
      </c>
      <c r="CL7" s="24">
        <v>307.86</v>
      </c>
      <c r="CM7" s="24">
        <v>46.21</v>
      </c>
      <c r="CN7" s="24">
        <v>48.45</v>
      </c>
      <c r="CO7" s="24">
        <v>47.2</v>
      </c>
      <c r="CP7" s="24">
        <v>46.4</v>
      </c>
      <c r="CQ7" s="24">
        <v>44.79</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v>26.49</v>
      </c>
      <c r="DJ7" s="24">
        <v>30.45</v>
      </c>
      <c r="DK7" s="24">
        <v>34.659999999999997</v>
      </c>
      <c r="DL7" s="24">
        <v>38.799999999999997</v>
      </c>
      <c r="DM7" s="24">
        <v>42.93</v>
      </c>
      <c r="DN7" s="24">
        <v>23.76</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dcterms:created xsi:type="dcterms:W3CDTF">2025-01-24T07:24:53Z</dcterms:created>
  <dcterms:modified xsi:type="dcterms:W3CDTF">2025-02-06T10:16:21Z</dcterms:modified>
  <cp:category/>
</cp:coreProperties>
</file>