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gfsv.sg.local\財務係\05-1　経営分析表\R5決算\02回答\02下水\"/>
    </mc:Choice>
  </mc:AlternateContent>
  <xr:revisionPtr revIDLastSave="0" documentId="13_ncr:1_{0A4FC11B-880C-4166-AAB3-1506498F072D}" xr6:coauthVersionLast="47" xr6:coauthVersionMax="47" xr10:uidLastSave="{00000000-0000-0000-0000-000000000000}"/>
  <workbookProtection workbookAlgorithmName="SHA-512" workbookHashValue="5CXgnFPsBXBqSV7RAsein7zcWyLdhjGbN7Kh0mvjJvYgRimoVog0RwMWcpYhfLORH+dGs0bU5EUntKFPP78FhA==" workbookSaltValue="XJ693/HS+LLG9WgVH7sPWg==" workbookSpinCount="100000" lockStructure="1"/>
  <bookViews>
    <workbookView xWindow="2037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F85" i="4"/>
  <c r="E85" i="4"/>
  <c r="AT10" i="4"/>
  <c r="AL10" i="4"/>
  <c r="I10" i="4"/>
  <c r="AL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<sst xmlns="http://schemas.openxmlformats.org/spreadsheetml/2006/main" count="231" uniqueCount="115">
  <si>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</si>
  <si>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</si>
  <si>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</si>
  <si>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</si>
  <si>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</si>
  <si>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</si>
  <si>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</si>
  <si>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</si>
  <si>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</si>
  <si>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</si>
  <si>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</si>
  <si>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</si>
  <si>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</si>
  <si>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</si>
  <si>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</si>
  <si>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</si>
  <si>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</si>
  <si>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</si>
  <si>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</si>
  <si>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</si>
  <si>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</si>
  <si>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</si>
  <si>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</si>
  <si>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</si>
  <si>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</si>
  <si>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</si>
  <si>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</si>
  <si>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</si>
  <si>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</si>
  <si>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</si>
  <si>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</si>
  <si>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</si>
  <si>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</si>
  <si>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</si>
  <si>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</si>
  <si>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</si>
  <si>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</si>
  <si>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</si>
  <si>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</si>
  <si>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</si>
  <si>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</si>
  <si>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</si>
  <si>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</si>
  <si>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</si>
  <si>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</si>
  <si>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</si>
  <si>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</si>
  <si>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</si>
  <si>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</si>
  <si>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</si>
  <si>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</si>
  <si>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</si>
  <si>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</si>
  <si>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</si>
  <si>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</si>
  <si>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</si>
  <si>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</si>
  <si>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</si>
  <si>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</si>
  <si>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</si>
  <si>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</si>
  <si>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</si>
  <si>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</si>
  <si>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</si>
  <si>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</si>
  <si>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</si>
  <si>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</si>
  <si>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</si>
  <si>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</si>
  <si>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</si>
  <si>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</si>
  <si>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</si>
  <si>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</si>
  <si>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</si>
  <si>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</si>
  <si>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</si>
  <si>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</si>
  <si>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</si>
  <si>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</si>
  <si>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</si>
  <si>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</si>
  <si>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</si>
  <si>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</si>
  <si>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</si>
  <si>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</si>
  <si>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</si>
  <si>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</si>
  <si>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</si>
  <si>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</si>
  <si>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</si>
  <si>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</si>
  <si>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</si>
  <si>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</si>
  <si>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</si>
  <si>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</si>
  <si>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</si>
  <si>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</si>
  <si>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</si>
  <si>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</si>
  <si>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</si>
  <si>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</si>
  <si>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</si>
  <si>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</si>
  <si>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</si>
  <si>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</si>
  <si>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</si>
  <si>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</si>
  <si>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</si>
  <si>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</si>
  <si>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</si>
  <si>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</si>
  <si>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</si>
  <si>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建設事業は平成18年度に完了している。償却資産のうち管渠は現時点で老朽化の度合は低いが、処理場の機器等については法定耐用年数を超えるものが相当数あるため、維持管理適正化計画に基づいた改築・更新とあわせて機能強化を図っている。
　①有形固定資産減価償却率は年々上昇し、類似団体の平均を上回った。また、今後も上昇するものと見込んでいる。
　②管渠老朽化率は、法定耐用年数に達したものがないことから0%となっている。</t>
    <rPh sb="6" eb="8">
      <t>ヘイセイ</t>
    </rPh>
    <rPh sb="10" eb="12">
      <t>ネンド</t>
    </rPh>
    <rPh sb="88" eb="89">
      <t>モト</t>
    </rPh>
    <rPh sb="92" eb="94">
      <t>カイチク</t>
    </rPh>
    <rPh sb="95" eb="97">
      <t>コウシン</t>
    </rPh>
    <rPh sb="102" eb="106">
      <t>キノウキョウカ</t>
    </rPh>
    <rPh sb="107" eb="108">
      <t>ハカ</t>
    </rPh>
    <rPh sb="128" eb="132">
      <t>ネンネンジョウショウ</t>
    </rPh>
    <phoneticPr fontId="4"/>
  </si>
  <si>
    <t>　公共下水道のほか、集落排水事業や公設浄化槽事業を含めた下水道事業全体として概ね健全な経営である。
　今後も上下水道事業経営の指針となる「第1次松江市上下水道事業経営計画」にある施策に関し、毎年度の進行管理を通じて事業全般の実効性を高めていく。
　また、令和10年代に到来する下水道施設管渠の更新改築期を見据え、経営計画に基づき接続促進等による収益確保、農業集落排水施設の公共下水道接続等による費用縮減や人材育成による経営基盤を整備するとともに、適切な修繕・更新による施設設備の長寿命化や維持運用に努め、将来にわたり事業を健全に運営できる体制を構築していく。</t>
    <rPh sb="69" eb="70">
      <t>ダイ</t>
    </rPh>
    <rPh sb="71" eb="72">
      <t>ジ</t>
    </rPh>
    <rPh sb="72" eb="79">
      <t>マツエシジョウゲスイドウ</t>
    </rPh>
    <rPh sb="79" eb="81">
      <t>ジギョウ</t>
    </rPh>
    <rPh sb="89" eb="91">
      <t>シサク</t>
    </rPh>
    <rPh sb="92" eb="93">
      <t>カン</t>
    </rPh>
    <rPh sb="95" eb="98">
      <t>マイネンド</t>
    </rPh>
    <rPh sb="104" eb="105">
      <t>ツウ</t>
    </rPh>
    <phoneticPr fontId="4"/>
  </si>
  <si>
    <t>　当事業は、一般会計からの繰入れや長期前受金戻入など、使用料以外の収入のほか、公共下水道等他の事業と一体で経営しなければ、健全性が保てない状況である。
　総収益のうち下水道使用料の占める割合は29%で、繰出基準に基づく一般会計繰入金など使用料以外の収入を含めても費用を賄えていない。①一部の処理地区で施設統廃合事業による公共下水道への接続事業を進めているが、経常収支比率はほぼ横ばいである。
②累積欠損金については、他事業も含めた会計全体での欠損金が生じないよう、更なる経費削減に努める。
　③流動比率は、5%未満の低い値で推移しているが、これには流動負債に次年度償還する建設改良等に充てた企業債を含んでいることも影響している。その財源は次年度の使用料（一体で経営する他事業分も含む）や一般会計繰入金を予定している。
　④企業債残高対事業規模比率は、令和元年度に公債費に対する繰出金を見直し、企業債残高に含まれる一般会計負担予定額が減ったため比率が大幅に上昇した。当年度は、企業債残高の減少に伴って前年度に比べ低下している。
　⑤経費回収率・⑥汚水処理原価は、減価償却費や支払利息等の費用のうち、一般会計繰入金など使用料以外の収入を充てる費用を除いて算定したものである。汚水処理費が減少したため経費回収率は上昇し、汚水処理原価は低下した。
　⑦施設利用率が低い要因として施設規模が過大となっている可能性があるが、一部の処理地区で施設統廃合事業による公共下水道への接続事業を進めている。
　⑧水洗化率の大幅な上昇は見込めない状況であるが、接続勧奨や排水設備の戸別調査を行い、未接続世帯の接続促進を引き続き行う。</t>
    <rPh sb="142" eb="144">
      <t>イチブ</t>
    </rPh>
    <rPh sb="145" eb="149">
      <t>ショリチク</t>
    </rPh>
    <rPh sb="150" eb="155">
      <t>シセツトウハイゴウ</t>
    </rPh>
    <rPh sb="155" eb="157">
      <t>ジギョウ</t>
    </rPh>
    <rPh sb="160" eb="165">
      <t>コウキョウゲスイドウ</t>
    </rPh>
    <rPh sb="167" eb="169">
      <t>セツゾク</t>
    </rPh>
    <rPh sb="169" eb="171">
      <t>ジギョウ</t>
    </rPh>
    <rPh sb="172" eb="173">
      <t>スス</t>
    </rPh>
    <rPh sb="179" eb="185">
      <t>ケイジョウシュウシヒリツ</t>
    </rPh>
    <rPh sb="188" eb="189">
      <t>ヨコ</t>
    </rPh>
    <rPh sb="240" eb="241">
      <t>ツト</t>
    </rPh>
    <rPh sb="255" eb="257">
      <t>ミマン</t>
    </rPh>
    <rPh sb="375" eb="380">
      <t>レイワガンネンド</t>
    </rPh>
    <rPh sb="381" eb="384">
      <t>コウサイヒ</t>
    </rPh>
    <rPh sb="385" eb="386">
      <t>タイ</t>
    </rPh>
    <rPh sb="388" eb="391">
      <t>クリダシキン</t>
    </rPh>
    <rPh sb="392" eb="394">
      <t>ミナオ</t>
    </rPh>
    <rPh sb="396" eb="401">
      <t>キギョウサイザンダカ</t>
    </rPh>
    <rPh sb="402" eb="403">
      <t>フク</t>
    </rPh>
    <rPh sb="406" eb="410">
      <t>イッパンカイケイ</t>
    </rPh>
    <rPh sb="410" eb="412">
      <t>フタン</t>
    </rPh>
    <rPh sb="412" eb="415">
      <t>ヨテイガク</t>
    </rPh>
    <rPh sb="416" eb="417">
      <t>ヘ</t>
    </rPh>
    <rPh sb="421" eb="423">
      <t>ヒリツ</t>
    </rPh>
    <rPh sb="424" eb="426">
      <t>オオハバ</t>
    </rPh>
    <rPh sb="427" eb="429">
      <t>ジョウショウ</t>
    </rPh>
    <rPh sb="432" eb="435">
      <t>トウネンド</t>
    </rPh>
    <rPh sb="437" eb="442">
      <t>キギョウサイザンダカ</t>
    </rPh>
    <rPh sb="443" eb="445">
      <t>ゲンショウ</t>
    </rPh>
    <rPh sb="446" eb="447">
      <t>トモナ</t>
    </rPh>
    <rPh sb="449" eb="452">
      <t>ゼンネンド</t>
    </rPh>
    <rPh sb="453" eb="454">
      <t>クラ</t>
    </rPh>
    <rPh sb="535" eb="540">
      <t>オスイショリヒ</t>
    </rPh>
    <rPh sb="541" eb="543">
      <t>ゲンショウ</t>
    </rPh>
    <rPh sb="547" eb="552">
      <t>ケイヒカイシュウリツ</t>
    </rPh>
    <rPh sb="553" eb="555">
      <t>ジョウショウ</t>
    </rPh>
    <rPh sb="564" eb="566">
      <t>テイカ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</si>
</sst>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0.01</c:v>
                </c:pt>
                <c:pt idx="2">
                  <c:v>0.02</c:v>
                </c:pt>
                <c:pt idx="3" formatCode="#,##0.00;&quot;△&quot;#,##0.00">
                  <c:v>0</c:v>
                </c:pt>
                <c:pt idx="4" formatCode="#,##0.00;&quot;△&quot;#,##0.00">
                  <c:v>0</c:v>
                </c:pt>
              </c:numCache>
            </c:numRef>
          </c:val>
          <c:extLst>
            <c:ext xmlns:c16="http://schemas.microsoft.com/office/drawing/2014/chart" uri="{C3380CC4-5D6E-409C-BE32-E72D297353CC}">
              <c16:uniqueId val="{00000000-3D99-4D02-A1E9-F50FC1E229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3D99-4D02-A1E9-F50FC1E229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46.03</c:v>
                </c:pt>
                <c:pt idx="1">
                  <c:v>50.08</c:v>
                </c:pt>
                <c:pt idx="2">
                  <c:v>50.08</c:v>
                </c:pt>
                <c:pt idx="3">
                  <c:v>46.71</c:v>
                </c:pt>
                <c:pt idx="4">
                  <c:v>45.08</c:v>
                </c:pt>
              </c:numCache>
            </c:numRef>
          </c:val>
          <c:extLst>
            <c:ext xmlns:c16="http://schemas.microsoft.com/office/drawing/2014/chart" uri="{C3380CC4-5D6E-409C-BE32-E72D297353CC}">
              <c16:uniqueId val="{00000000-E51A-4FA4-AC7D-4DB5FEFB05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E51A-4FA4-AC7D-4DB5FEFB05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89.62</c:v>
                </c:pt>
                <c:pt idx="1">
                  <c:v>89.65</c:v>
                </c:pt>
                <c:pt idx="2">
                  <c:v>89.51</c:v>
                </c:pt>
                <c:pt idx="3">
                  <c:v>89.44</c:v>
                </c:pt>
                <c:pt idx="4">
                  <c:v>89.88</c:v>
                </c:pt>
              </c:numCache>
            </c:numRef>
          </c:val>
          <c:extLst>
            <c:ext xmlns:c16="http://schemas.microsoft.com/office/drawing/2014/chart" uri="{C3380CC4-5D6E-409C-BE32-E72D297353CC}">
              <c16:uniqueId val="{00000000-82AF-48DD-AA90-76CA8580363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82AF-48DD-AA90-76CA8580363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83.47</c:v>
                </c:pt>
                <c:pt idx="1">
                  <c:v>82.36</c:v>
                </c:pt>
                <c:pt idx="2">
                  <c:v>83.08</c:v>
                </c:pt>
                <c:pt idx="3">
                  <c:v>78.83</c:v>
                </c:pt>
                <c:pt idx="4">
                  <c:v>80.040000000000006</c:v>
                </c:pt>
              </c:numCache>
            </c:numRef>
          </c:val>
          <c:extLst>
            <c:ext xmlns:c16="http://schemas.microsoft.com/office/drawing/2014/chart" uri="{C3380CC4-5D6E-409C-BE32-E72D297353CC}">
              <c16:uniqueId val="{00000000-FA0D-42BD-884A-E2B80C97BF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FA0D-42BD-884A-E2B80C97BF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24.51</c:v>
                </c:pt>
                <c:pt idx="1">
                  <c:v>27.37</c:v>
                </c:pt>
                <c:pt idx="2">
                  <c:v>30.03</c:v>
                </c:pt>
                <c:pt idx="3">
                  <c:v>32.57</c:v>
                </c:pt>
                <c:pt idx="4">
                  <c:v>34.83</c:v>
                </c:pt>
              </c:numCache>
            </c:numRef>
          </c:val>
          <c:extLst>
            <c:ext xmlns:c16="http://schemas.microsoft.com/office/drawing/2014/chart" uri="{C3380CC4-5D6E-409C-BE32-E72D297353CC}">
              <c16:uniqueId val="{00000000-F3A3-4EA2-9789-1247695B1D4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F3A3-4EA2-9789-1247695B1D4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05-49F6-8099-7974BC1EA09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E05-49F6-8099-7974BC1EA09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1195.4000000000001</c:v>
                </c:pt>
                <c:pt idx="1">
                  <c:v>1292.03</c:v>
                </c:pt>
                <c:pt idx="2">
                  <c:v>1369.13</c:v>
                </c:pt>
                <c:pt idx="3">
                  <c:v>1639.88</c:v>
                </c:pt>
                <c:pt idx="4">
                  <c:v>1780.31</c:v>
                </c:pt>
              </c:numCache>
            </c:numRef>
          </c:val>
          <c:extLst>
            <c:ext xmlns:c16="http://schemas.microsoft.com/office/drawing/2014/chart" uri="{C3380CC4-5D6E-409C-BE32-E72D297353CC}">
              <c16:uniqueId val="{00000000-072B-4B92-8CC4-E7FAEAE4D2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072B-4B92-8CC4-E7FAEAE4D2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2.58</c:v>
                </c:pt>
                <c:pt idx="1">
                  <c:v>2.67</c:v>
                </c:pt>
                <c:pt idx="2">
                  <c:v>2.61</c:v>
                </c:pt>
                <c:pt idx="3">
                  <c:v>3.68</c:v>
                </c:pt>
                <c:pt idx="4">
                  <c:v>3.52</c:v>
                </c:pt>
              </c:numCache>
            </c:numRef>
          </c:val>
          <c:extLst>
            <c:ext xmlns:c16="http://schemas.microsoft.com/office/drawing/2014/chart" uri="{C3380CC4-5D6E-409C-BE32-E72D297353CC}">
              <c16:uniqueId val="{00000000-1D36-4D3B-B25F-B19D067540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1D36-4D3B-B25F-B19D067540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828.8</c:v>
                </c:pt>
                <c:pt idx="1">
                  <c:v>805.24</c:v>
                </c:pt>
                <c:pt idx="2">
                  <c:v>705.81</c:v>
                </c:pt>
                <c:pt idx="3">
                  <c:v>611.70000000000005</c:v>
                </c:pt>
                <c:pt idx="4">
                  <c:v>489.53</c:v>
                </c:pt>
              </c:numCache>
            </c:numRef>
          </c:val>
          <c:extLst>
            <c:ext xmlns:c16="http://schemas.microsoft.com/office/drawing/2014/chart" uri="{C3380CC4-5D6E-409C-BE32-E72D297353CC}">
              <c16:uniqueId val="{00000000-88FF-4C9D-86B7-AECEE35B63E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88FF-4C9D-86B7-AECEE35B63E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53.46</c:v>
                </c:pt>
                <c:pt idx="1">
                  <c:v>53.18</c:v>
                </c:pt>
                <c:pt idx="2">
                  <c:v>56.05</c:v>
                </c:pt>
                <c:pt idx="3">
                  <c:v>49.57</c:v>
                </c:pt>
                <c:pt idx="4">
                  <c:v>52.35</c:v>
                </c:pt>
              </c:numCache>
            </c:numRef>
          </c:val>
          <c:extLst>
            <c:ext xmlns:c16="http://schemas.microsoft.com/office/drawing/2014/chart" uri="{C3380CC4-5D6E-409C-BE32-E72D297353CC}">
              <c16:uniqueId val="{00000000-076C-48A7-8FDB-299F46E57E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076C-48A7-8FDB-299F46E57E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319.14</c:v>
                </c:pt>
                <c:pt idx="1">
                  <c:v>317.35000000000002</c:v>
                </c:pt>
                <c:pt idx="2">
                  <c:v>304.12</c:v>
                </c:pt>
                <c:pt idx="3">
                  <c:v>337.91</c:v>
                </c:pt>
                <c:pt idx="4">
                  <c:v>323.37</c:v>
                </c:pt>
              </c:numCache>
            </c:numRef>
          </c:val>
          <c:extLst>
            <c:ext xmlns:c16="http://schemas.microsoft.com/office/drawing/2014/chart" uri="{C3380CC4-5D6E-409C-BE32-E72D297353CC}">
              <c16:uniqueId val="{00000000-ABB5-475E-BC9C-7A0FA68831B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ABB5-475E-BC9C-7A0FA68831B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28" zoomScaleNormal="100" workbookViewId="0">
      <selection activeCell="BF36" sqref="BF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島根県　松江市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自治体職員</v>
      </c>
      <c r="AE8" s="35"/>
      <c r="AF8" s="35"/>
      <c r="AG8" s="35"/>
      <c r="AH8" s="35"/>
      <c r="AI8" s="35"/>
      <c r="AJ8" s="35"/>
      <c r="AK8" s="3"/>
      <c r="AL8" s="36">
        <f>データ!S6</f>
        <v>196021</v>
      </c>
      <c r="AM8" s="36"/>
      <c r="AN8" s="36"/>
      <c r="AO8" s="36"/>
      <c r="AP8" s="36"/>
      <c r="AQ8" s="36"/>
      <c r="AR8" s="36"/>
      <c r="AS8" s="36"/>
      <c r="AT8" s="37">
        <f>データ!T6</f>
        <v>572.99</v>
      </c>
      <c r="AU8" s="37"/>
      <c r="AV8" s="37"/>
      <c r="AW8" s="37"/>
      <c r="AX8" s="37"/>
      <c r="AY8" s="37"/>
      <c r="AZ8" s="37"/>
      <c r="BA8" s="37"/>
      <c r="BB8" s="37">
        <f>データ!U6</f>
        <v>342.1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63.08</v>
      </c>
      <c r="J10" s="37"/>
      <c r="K10" s="37"/>
      <c r="L10" s="37"/>
      <c r="M10" s="37"/>
      <c r="N10" s="37"/>
      <c r="O10" s="37"/>
      <c r="P10" s="37">
        <f>データ!P6</f>
        <v>7.34</v>
      </c>
      <c r="Q10" s="37"/>
      <c r="R10" s="37"/>
      <c r="S10" s="37"/>
      <c r="T10" s="37"/>
      <c r="U10" s="37"/>
      <c r="V10" s="37"/>
      <c r="W10" s="37">
        <f>データ!Q6</f>
        <v>90.03</v>
      </c>
      <c r="X10" s="37"/>
      <c r="Y10" s="37"/>
      <c r="Z10" s="37"/>
      <c r="AA10" s="37"/>
      <c r="AB10" s="37"/>
      <c r="AC10" s="37"/>
      <c r="AD10" s="36">
        <f>データ!R6</f>
        <v>3080</v>
      </c>
      <c r="AE10" s="36"/>
      <c r="AF10" s="36"/>
      <c r="AG10" s="36"/>
      <c r="AH10" s="36"/>
      <c r="AI10" s="36"/>
      <c r="AJ10" s="36"/>
      <c r="AK10" s="2"/>
      <c r="AL10" s="36">
        <f>データ!V6</f>
        <v>14294</v>
      </c>
      <c r="AM10" s="36"/>
      <c r="AN10" s="36"/>
      <c r="AO10" s="36"/>
      <c r="AP10" s="36"/>
      <c r="AQ10" s="36"/>
      <c r="AR10" s="36"/>
      <c r="AS10" s="36"/>
      <c r="AT10" s="37">
        <f>データ!W6</f>
        <v>6.41</v>
      </c>
      <c r="AU10" s="37"/>
      <c r="AV10" s="37"/>
      <c r="AW10" s="37"/>
      <c r="AX10" s="37"/>
      <c r="AY10" s="37"/>
      <c r="AZ10" s="37"/>
      <c r="BA10" s="37"/>
      <c r="BB10" s="37">
        <f>データ!X6</f>
        <v>2229.9499999999998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4"/>
      <c r="BN60" s="74"/>
      <c r="BO60" s="74"/>
      <c r="BP60" s="74"/>
      <c r="BQ60" s="74"/>
      <c r="BR60" s="74"/>
      <c r="BS60" s="74"/>
      <c r="BT60" s="74"/>
      <c r="BU60" s="74"/>
      <c r="BV60" s="74"/>
      <c r="BW60" s="74"/>
      <c r="BX60" s="74"/>
      <c r="BY60" s="74"/>
      <c r="BZ60" s="75"/>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QJ5EAjzcppLsVvvDoJKimNbPrGW/61LRPJckbNAonzlb684L+dom4f6vHrE6f0mrg38JRPZ9Y08h8MKm2BdR2w==" saltValue="wCoDysVb3lKWPFlUqvo6G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322016</v>
      </c>
      <c r="D6" s="19">
        <f t="shared" si="3"/>
        <v>46</v>
      </c>
      <c r="E6" s="19">
        <f t="shared" si="3"/>
        <v>17</v>
      </c>
      <c r="F6" s="19">
        <f t="shared" si="3"/>
        <v>5</v>
      </c>
      <c r="G6" s="19">
        <f t="shared" si="3"/>
        <v>0</v>
      </c>
      <c r="H6" s="19" t="str">
        <f t="shared" si="3"/>
        <v>島根県　松江市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63.08</v>
      </c>
      <c r="P6" s="20">
        <f t="shared" si="3"/>
        <v>7.34</v>
      </c>
      <c r="Q6" s="20">
        <f t="shared" si="3"/>
        <v>90.03</v>
      </c>
      <c r="R6" s="20">
        <f t="shared" si="3"/>
        <v>3080</v>
      </c>
      <c r="S6" s="20">
        <f t="shared" si="3"/>
        <v>196021</v>
      </c>
      <c r="T6" s="20">
        <f t="shared" si="3"/>
        <v>572.99</v>
      </c>
      <c r="U6" s="20">
        <f t="shared" si="3"/>
        <v>342.1</v>
      </c>
      <c r="V6" s="20">
        <f t="shared" si="3"/>
        <v>14294</v>
      </c>
      <c r="W6" s="20">
        <f t="shared" si="3"/>
        <v>6.41</v>
      </c>
      <c r="X6" s="20">
        <f t="shared" si="3"/>
        <v>2229.9499999999998</v>
      </c>
      <c r="Y6" s="21">
        <f>IF(Y7="",NA(),Y7)</f>
        <v>83.47</v>
      </c>
      <c r="Z6" s="21">
        <f t="shared" ref="Z6:AH6" si="4">IF(Z7="",NA(),Z7)</f>
        <v>82.36</v>
      </c>
      <c r="AA6" s="21">
        <f t="shared" si="4"/>
        <v>83.08</v>
      </c>
      <c r="AB6" s="21">
        <f t="shared" si="4"/>
        <v>78.83</v>
      </c>
      <c r="AC6" s="21">
        <f t="shared" si="4"/>
        <v>80.040000000000006</v>
      </c>
      <c r="AD6" s="21">
        <f t="shared" si="4"/>
        <v>101.91</v>
      </c>
      <c r="AE6" s="21">
        <f t="shared" si="4"/>
        <v>103.09</v>
      </c>
      <c r="AF6" s="21">
        <f t="shared" si="4"/>
        <v>102.11</v>
      </c>
      <c r="AG6" s="21">
        <f t="shared" si="4"/>
        <v>101.91</v>
      </c>
      <c r="AH6" s="21">
        <f t="shared" si="4"/>
        <v>103.07</v>
      </c>
      <c r="AI6" s="20" t="str">
        <f>IF(AI7="","",IF(AI7="-","【-】","【"&amp;SUBSTITUTE(TEXT(AI7,"#,##0.00"),"-","△")&amp;"】"))</f>
        <v>【104.44】</v>
      </c>
      <c r="AJ6" s="21">
        <f>IF(AJ7="",NA(),AJ7)</f>
        <v>1195.4000000000001</v>
      </c>
      <c r="AK6" s="21">
        <f t="shared" ref="AK6:AS6" si="5">IF(AK7="",NA(),AK7)</f>
        <v>1292.03</v>
      </c>
      <c r="AL6" s="21">
        <f t="shared" si="5"/>
        <v>1369.13</v>
      </c>
      <c r="AM6" s="21">
        <f t="shared" si="5"/>
        <v>1639.88</v>
      </c>
      <c r="AN6" s="21">
        <f t="shared" si="5"/>
        <v>1780.31</v>
      </c>
      <c r="AO6" s="21">
        <f t="shared" si="5"/>
        <v>127.98</v>
      </c>
      <c r="AP6" s="21">
        <f t="shared" si="5"/>
        <v>101.24</v>
      </c>
      <c r="AQ6" s="21">
        <f t="shared" si="5"/>
        <v>124.9</v>
      </c>
      <c r="AR6" s="21">
        <f t="shared" si="5"/>
        <v>124.8</v>
      </c>
      <c r="AS6" s="21">
        <f t="shared" si="5"/>
        <v>120.64</v>
      </c>
      <c r="AT6" s="20" t="str">
        <f>IF(AT7="","",IF(AT7="-","【-】","【"&amp;SUBSTITUTE(TEXT(AT7,"#,##0.00"),"-","△")&amp;"】"))</f>
        <v>【124.06】</v>
      </c>
      <c r="AU6" s="21">
        <f>IF(AU7="",NA(),AU7)</f>
        <v>2.58</v>
      </c>
      <c r="AV6" s="21">
        <f t="shared" ref="AV6:BD6" si="6">IF(AV7="",NA(),AV7)</f>
        <v>2.67</v>
      </c>
      <c r="AW6" s="21">
        <f t="shared" si="6"/>
        <v>2.61</v>
      </c>
      <c r="AX6" s="21">
        <f t="shared" si="6"/>
        <v>3.68</v>
      </c>
      <c r="AY6" s="21">
        <f t="shared" si="6"/>
        <v>3.52</v>
      </c>
      <c r="AZ6" s="21">
        <f t="shared" si="6"/>
        <v>44.14</v>
      </c>
      <c r="BA6" s="21">
        <f t="shared" si="6"/>
        <v>37.24</v>
      </c>
      <c r="BB6" s="21">
        <f t="shared" si="6"/>
        <v>33.58</v>
      </c>
      <c r="BC6" s="21">
        <f t="shared" si="6"/>
        <v>35.42</v>
      </c>
      <c r="BD6" s="21">
        <f t="shared" si="6"/>
        <v>39.82</v>
      </c>
      <c r="BE6" s="20" t="str">
        <f>IF(BE7="","",IF(BE7="-","【-】","【"&amp;SUBSTITUTE(TEXT(BE7,"#,##0.00"),"-","△")&amp;"】"))</f>
        <v>【42.02】</v>
      </c>
      <c r="BF6" s="21">
        <f>IF(BF7="",NA(),BF7)</f>
        <v>828.8</v>
      </c>
      <c r="BG6" s="21">
        <f t="shared" ref="BG6:BO6" si="7">IF(BG7="",NA(),BG7)</f>
        <v>805.24</v>
      </c>
      <c r="BH6" s="21">
        <f t="shared" si="7"/>
        <v>705.81</v>
      </c>
      <c r="BI6" s="21">
        <f t="shared" si="7"/>
        <v>611.70000000000005</v>
      </c>
      <c r="BJ6" s="21">
        <f t="shared" si="7"/>
        <v>489.53</v>
      </c>
      <c r="BK6" s="21">
        <f t="shared" si="7"/>
        <v>654.71</v>
      </c>
      <c r="BL6" s="21">
        <f t="shared" si="7"/>
        <v>783.8</v>
      </c>
      <c r="BM6" s="21">
        <f t="shared" si="7"/>
        <v>778.81</v>
      </c>
      <c r="BN6" s="21">
        <f t="shared" si="7"/>
        <v>718.49</v>
      </c>
      <c r="BO6" s="21">
        <f t="shared" si="7"/>
        <v>743.31</v>
      </c>
      <c r="BP6" s="20" t="str">
        <f>IF(BP7="","",IF(BP7="-","【-】","【"&amp;SUBSTITUTE(TEXT(BP7,"#,##0.00"),"-","△")&amp;"】"))</f>
        <v>【785.10】</v>
      </c>
      <c r="BQ6" s="21">
        <f>IF(BQ7="",NA(),BQ7)</f>
        <v>53.46</v>
      </c>
      <c r="BR6" s="21">
        <f t="shared" ref="BR6:BZ6" si="8">IF(BR7="",NA(),BR7)</f>
        <v>53.18</v>
      </c>
      <c r="BS6" s="21">
        <f t="shared" si="8"/>
        <v>56.05</v>
      </c>
      <c r="BT6" s="21">
        <f t="shared" si="8"/>
        <v>49.57</v>
      </c>
      <c r="BU6" s="21">
        <f t="shared" si="8"/>
        <v>52.35</v>
      </c>
      <c r="BV6" s="21">
        <f t="shared" si="8"/>
        <v>65.37</v>
      </c>
      <c r="BW6" s="21">
        <f t="shared" si="8"/>
        <v>68.11</v>
      </c>
      <c r="BX6" s="21">
        <f t="shared" si="8"/>
        <v>67.23</v>
      </c>
      <c r="BY6" s="21">
        <f t="shared" si="8"/>
        <v>61.82</v>
      </c>
      <c r="BZ6" s="21">
        <f t="shared" si="8"/>
        <v>61.15</v>
      </c>
      <c r="CA6" s="20" t="str">
        <f>IF(CA7="","",IF(CA7="-","【-】","【"&amp;SUBSTITUTE(TEXT(CA7,"#,##0.00"),"-","△")&amp;"】"))</f>
        <v>【56.93】</v>
      </c>
      <c r="CB6" s="21">
        <f>IF(CB7="",NA(),CB7)</f>
        <v>319.14</v>
      </c>
      <c r="CC6" s="21">
        <f t="shared" ref="CC6:CK6" si="9">IF(CC7="",NA(),CC7)</f>
        <v>317.35000000000002</v>
      </c>
      <c r="CD6" s="21">
        <f t="shared" si="9"/>
        <v>304.12</v>
      </c>
      <c r="CE6" s="21">
        <f t="shared" si="9"/>
        <v>337.91</v>
      </c>
      <c r="CF6" s="21">
        <f t="shared" si="9"/>
        <v>323.37</v>
      </c>
      <c r="CG6" s="21">
        <f t="shared" si="9"/>
        <v>228.99</v>
      </c>
      <c r="CH6" s="21">
        <f t="shared" si="9"/>
        <v>222.41</v>
      </c>
      <c r="CI6" s="21">
        <f t="shared" si="9"/>
        <v>228.21</v>
      </c>
      <c r="CJ6" s="21">
        <f t="shared" si="9"/>
        <v>246.9</v>
      </c>
      <c r="CK6" s="21">
        <f t="shared" si="9"/>
        <v>250.43</v>
      </c>
      <c r="CL6" s="20" t="str">
        <f>IF(CL7="","",IF(CL7="-","【-】","【"&amp;SUBSTITUTE(TEXT(CL7,"#,##0.00"),"-","△")&amp;"】"))</f>
        <v>【271.15】</v>
      </c>
      <c r="CM6" s="21">
        <f>IF(CM7="",NA(),CM7)</f>
        <v>46.03</v>
      </c>
      <c r="CN6" s="21">
        <f t="shared" ref="CN6:CV6" si="10">IF(CN7="",NA(),CN7)</f>
        <v>50.08</v>
      </c>
      <c r="CO6" s="21">
        <f t="shared" si="10"/>
        <v>50.08</v>
      </c>
      <c r="CP6" s="21">
        <f t="shared" si="10"/>
        <v>46.71</v>
      </c>
      <c r="CQ6" s="21">
        <f t="shared" si="10"/>
        <v>45.08</v>
      </c>
      <c r="CR6" s="21">
        <f t="shared" si="10"/>
        <v>54.06</v>
      </c>
      <c r="CS6" s="21">
        <f t="shared" si="10"/>
        <v>55.26</v>
      </c>
      <c r="CT6" s="21">
        <f t="shared" si="10"/>
        <v>54.54</v>
      </c>
      <c r="CU6" s="21">
        <f t="shared" si="10"/>
        <v>52.9</v>
      </c>
      <c r="CV6" s="21">
        <f t="shared" si="10"/>
        <v>52.63</v>
      </c>
      <c r="CW6" s="20" t="str">
        <f>IF(CW7="","",IF(CW7="-","【-】","【"&amp;SUBSTITUTE(TEXT(CW7,"#,##0.00"),"-","△")&amp;"】"))</f>
        <v>【49.87】</v>
      </c>
      <c r="CX6" s="21">
        <f>IF(CX7="",NA(),CX7)</f>
        <v>89.62</v>
      </c>
      <c r="CY6" s="21">
        <f t="shared" ref="CY6:DG6" si="11">IF(CY7="",NA(),CY7)</f>
        <v>89.65</v>
      </c>
      <c r="CZ6" s="21">
        <f t="shared" si="11"/>
        <v>89.51</v>
      </c>
      <c r="DA6" s="21">
        <f t="shared" si="11"/>
        <v>89.44</v>
      </c>
      <c r="DB6" s="21">
        <f t="shared" si="11"/>
        <v>89.88</v>
      </c>
      <c r="DC6" s="21">
        <f t="shared" si="11"/>
        <v>90.11</v>
      </c>
      <c r="DD6" s="21">
        <f t="shared" si="11"/>
        <v>90.52</v>
      </c>
      <c r="DE6" s="21">
        <f t="shared" si="11"/>
        <v>90.3</v>
      </c>
      <c r="DF6" s="21">
        <f t="shared" si="11"/>
        <v>90.3</v>
      </c>
      <c r="DG6" s="21">
        <f t="shared" si="11"/>
        <v>90.32</v>
      </c>
      <c r="DH6" s="20" t="str">
        <f>IF(DH7="","",IF(DH7="-","【-】","【"&amp;SUBSTITUTE(TEXT(DH7,"#,##0.00"),"-","△")&amp;"】"))</f>
        <v>【87.54】</v>
      </c>
      <c r="DI6" s="21">
        <f>IF(DI7="",NA(),DI7)</f>
        <v>24.51</v>
      </c>
      <c r="DJ6" s="21">
        <f t="shared" ref="DJ6:DR6" si="12">IF(DJ7="",NA(),DJ7)</f>
        <v>27.37</v>
      </c>
      <c r="DK6" s="21">
        <f t="shared" si="12"/>
        <v>30.03</v>
      </c>
      <c r="DL6" s="21">
        <f t="shared" si="12"/>
        <v>32.57</v>
      </c>
      <c r="DM6" s="21">
        <f t="shared" si="12"/>
        <v>34.83</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1">
        <f t="shared" ref="EF6:EN6" si="14">IF(EF7="",NA(),EF7)</f>
        <v>0.01</v>
      </c>
      <c r="EG6" s="21">
        <f t="shared" si="14"/>
        <v>0.02</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322016</v>
      </c>
      <c r="D7" s="23">
        <v>46</v>
      </c>
      <c r="E7" s="23">
        <v>17</v>
      </c>
      <c r="F7" s="23">
        <v>5</v>
      </c>
      <c r="G7" s="23">
        <v>0</v>
      </c>
      <c r="H7" s="23" t="s">
        <v>96</v>
      </c>
      <c r="I7" s="23" t="s">
        <v>97</v>
      </c>
      <c r="J7" s="23" t="s">
        <v>98</v>
      </c>
      <c r="K7" s="23" t="s">
        <v>99</v>
      </c>
      <c r="L7" s="23" t="s">
        <v>100</v>
      </c>
      <c r="M7" s="23" t="s">
        <v>101</v>
      </c>
      <c r="N7" s="24" t="s">
        <v>102</v>
      </c>
      <c r="O7" s="24">
        <v>63.08</v>
      </c>
      <c r="P7" s="24">
        <v>7.34</v>
      </c>
      <c r="Q7" s="24">
        <v>90.03</v>
      </c>
      <c r="R7" s="24">
        <v>3080</v>
      </c>
      <c r="S7" s="24">
        <v>196021</v>
      </c>
      <c r="T7" s="24">
        <v>572.99</v>
      </c>
      <c r="U7" s="24">
        <v>342.1</v>
      </c>
      <c r="V7" s="24">
        <v>14294</v>
      </c>
      <c r="W7" s="24">
        <v>6.41</v>
      </c>
      <c r="X7" s="24">
        <v>2229.9499999999998</v>
      </c>
      <c r="Y7" s="24">
        <v>83.47</v>
      </c>
      <c r="Z7" s="24">
        <v>82.36</v>
      </c>
      <c r="AA7" s="24">
        <v>83.08</v>
      </c>
      <c r="AB7" s="24">
        <v>78.83</v>
      </c>
      <c r="AC7" s="24">
        <v>80.040000000000006</v>
      </c>
      <c r="AD7" s="24">
        <v>101.91</v>
      </c>
      <c r="AE7" s="24">
        <v>103.09</v>
      </c>
      <c r="AF7" s="24">
        <v>102.11</v>
      </c>
      <c r="AG7" s="24">
        <v>101.91</v>
      </c>
      <c r="AH7" s="24">
        <v>103.07</v>
      </c>
      <c r="AI7" s="24">
        <v>104.44</v>
      </c>
      <c r="AJ7" s="24">
        <v>1195.4000000000001</v>
      </c>
      <c r="AK7" s="24">
        <v>1292.03</v>
      </c>
      <c r="AL7" s="24">
        <v>1369.13</v>
      </c>
      <c r="AM7" s="24">
        <v>1639.88</v>
      </c>
      <c r="AN7" s="24">
        <v>1780.31</v>
      </c>
      <c r="AO7" s="24">
        <v>127.98</v>
      </c>
      <c r="AP7" s="24">
        <v>101.24</v>
      </c>
      <c r="AQ7" s="24">
        <v>124.9</v>
      </c>
      <c r="AR7" s="24">
        <v>124.8</v>
      </c>
      <c r="AS7" s="24">
        <v>120.64</v>
      </c>
      <c r="AT7" s="24">
        <v>124.06</v>
      </c>
      <c r="AU7" s="24">
        <v>2.58</v>
      </c>
      <c r="AV7" s="24">
        <v>2.67</v>
      </c>
      <c r="AW7" s="24">
        <v>2.61</v>
      </c>
      <c r="AX7" s="24">
        <v>3.68</v>
      </c>
      <c r="AY7" s="24">
        <v>3.52</v>
      </c>
      <c r="AZ7" s="24">
        <v>44.14</v>
      </c>
      <c r="BA7" s="24">
        <v>37.24</v>
      </c>
      <c r="BB7" s="24">
        <v>33.58</v>
      </c>
      <c r="BC7" s="24">
        <v>35.42</v>
      </c>
      <c r="BD7" s="24">
        <v>39.82</v>
      </c>
      <c r="BE7" s="24">
        <v>42.02</v>
      </c>
      <c r="BF7" s="24">
        <v>828.8</v>
      </c>
      <c r="BG7" s="24">
        <v>805.24</v>
      </c>
      <c r="BH7" s="24">
        <v>705.81</v>
      </c>
      <c r="BI7" s="24">
        <v>611.70000000000005</v>
      </c>
      <c r="BJ7" s="24">
        <v>489.53</v>
      </c>
      <c r="BK7" s="24">
        <v>654.71</v>
      </c>
      <c r="BL7" s="24">
        <v>783.8</v>
      </c>
      <c r="BM7" s="24">
        <v>778.81</v>
      </c>
      <c r="BN7" s="24">
        <v>718.49</v>
      </c>
      <c r="BO7" s="24">
        <v>743.31</v>
      </c>
      <c r="BP7" s="24">
        <v>785.1</v>
      </c>
      <c r="BQ7" s="24">
        <v>53.46</v>
      </c>
      <c r="BR7" s="24">
        <v>53.18</v>
      </c>
      <c r="BS7" s="24">
        <v>56.05</v>
      </c>
      <c r="BT7" s="24">
        <v>49.57</v>
      </c>
      <c r="BU7" s="24">
        <v>52.35</v>
      </c>
      <c r="BV7" s="24">
        <v>65.37</v>
      </c>
      <c r="BW7" s="24">
        <v>68.11</v>
      </c>
      <c r="BX7" s="24">
        <v>67.23</v>
      </c>
      <c r="BY7" s="24">
        <v>61.82</v>
      </c>
      <c r="BZ7" s="24">
        <v>61.15</v>
      </c>
      <c r="CA7" s="24">
        <v>56.93</v>
      </c>
      <c r="CB7" s="24">
        <v>319.14</v>
      </c>
      <c r="CC7" s="24">
        <v>317.35000000000002</v>
      </c>
      <c r="CD7" s="24">
        <v>304.12</v>
      </c>
      <c r="CE7" s="24">
        <v>337.91</v>
      </c>
      <c r="CF7" s="24">
        <v>323.37</v>
      </c>
      <c r="CG7" s="24">
        <v>228.99</v>
      </c>
      <c r="CH7" s="24">
        <v>222.41</v>
      </c>
      <c r="CI7" s="24">
        <v>228.21</v>
      </c>
      <c r="CJ7" s="24">
        <v>246.9</v>
      </c>
      <c r="CK7" s="24">
        <v>250.43</v>
      </c>
      <c r="CL7" s="24">
        <v>271.14999999999998</v>
      </c>
      <c r="CM7" s="24">
        <v>46.03</v>
      </c>
      <c r="CN7" s="24">
        <v>50.08</v>
      </c>
      <c r="CO7" s="24">
        <v>50.08</v>
      </c>
      <c r="CP7" s="24">
        <v>46.71</v>
      </c>
      <c r="CQ7" s="24">
        <v>45.08</v>
      </c>
      <c r="CR7" s="24">
        <v>54.06</v>
      </c>
      <c r="CS7" s="24">
        <v>55.26</v>
      </c>
      <c r="CT7" s="24">
        <v>54.54</v>
      </c>
      <c r="CU7" s="24">
        <v>52.9</v>
      </c>
      <c r="CV7" s="24">
        <v>52.63</v>
      </c>
      <c r="CW7" s="24">
        <v>49.87</v>
      </c>
      <c r="CX7" s="24">
        <v>89.62</v>
      </c>
      <c r="CY7" s="24">
        <v>89.65</v>
      </c>
      <c r="CZ7" s="24">
        <v>89.51</v>
      </c>
      <c r="DA7" s="24">
        <v>89.44</v>
      </c>
      <c r="DB7" s="24">
        <v>89.88</v>
      </c>
      <c r="DC7" s="24">
        <v>90.11</v>
      </c>
      <c r="DD7" s="24">
        <v>90.52</v>
      </c>
      <c r="DE7" s="24">
        <v>90.3</v>
      </c>
      <c r="DF7" s="24">
        <v>90.3</v>
      </c>
      <c r="DG7" s="24">
        <v>90.32</v>
      </c>
      <c r="DH7" s="24">
        <v>87.54</v>
      </c>
      <c r="DI7" s="24">
        <v>24.51</v>
      </c>
      <c r="DJ7" s="24">
        <v>27.37</v>
      </c>
      <c r="DK7" s="24">
        <v>30.03</v>
      </c>
      <c r="DL7" s="24">
        <v>32.57</v>
      </c>
      <c r="DM7" s="24">
        <v>34.83</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0.01</v>
      </c>
      <c r="EG7" s="24">
        <v>0.02</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dcterms:created xsi:type="dcterms:W3CDTF">2025-01-24T07:19:43Z</dcterms:created>
  <dcterms:modified xsi:type="dcterms:W3CDTF">2025-02-06T09:53:22Z</dcterms:modified>
  <cp:category/>
</cp:coreProperties>
</file>