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PC202206002SID\Desktop\公営企業に係る「経営比較分析表」の分析等について\提出資料\"/>
    </mc:Choice>
  </mc:AlternateContent>
  <xr:revisionPtr revIDLastSave="0" documentId="13_ncr:1_{8D240419-42A1-4638-A819-C5377CBF57E3}" xr6:coauthVersionLast="47" xr6:coauthVersionMax="47" xr10:uidLastSave="{00000000-0000-0000-0000-000000000000}"/>
  <workbookProtection workbookAlgorithmName="SHA-512" workbookHashValue="o8opsxfR0IyC+0qQM+nxFnjxul8hH6WSjcK/4fVJcgd5pRob7uwIfMPPVz9Abx7Oo7QFVtPRdi8dghH0PJahGw==" workbookSaltValue="Yk9UhSLZD0giWGfcD/LDaA=="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AT8" i="4" s="1"/>
  <c r="R6" i="5"/>
  <c r="Q6" i="5"/>
  <c r="W10" i="4" s="1"/>
  <c r="P6" i="5"/>
  <c r="O6" i="5"/>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G85" i="4"/>
  <c r="E85" i="4"/>
  <c r="BB10" i="4"/>
  <c r="P10" i="4"/>
  <c r="I10" i="4"/>
  <c r="B10" i="4"/>
  <c r="BB8" i="4"/>
  <c r="AL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<sst xmlns="http://schemas.openxmlformats.org/spreadsheetml/2006/main" count="228" uniqueCount="114">
  <si>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</si>
  <si>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</si>
  <si>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</si>
  <si>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</si>
  <si>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</si>
  <si>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</si>
  <si>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</si>
  <si>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</si>
  <si>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</si>
  <si>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</si>
  <si>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</si>
  <si>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</si>
  <si>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</si>
  <si>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</si>
  <si>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</si>
  <si>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</si>
  <si>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</si>
  <si>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</si>
  <si>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</si>
  <si>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</si>
  <si>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</si>
  <si>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</si>
  <si>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</si>
  <si>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</si>
  <si>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</si>
  <si>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</si>
  <si>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</si>
  <si>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</si>
  <si>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</si>
  <si>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</si>
  <si>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</si>
  <si>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</si>
  <si>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</si>
  <si>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</si>
  <si>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</si>
  <si>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</si>
  <si>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</si>
  <si>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</si>
  <si>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</si>
  <si>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</si>
  <si>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</si>
  <si>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</si>
  <si>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</si>
  <si>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</si>
  <si>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</si>
  <si>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</si>
  <si>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</si>
  <si>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</si>
  <si>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</si>
  <si>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</si>
  <si>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</si>
  <si>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</si>
  <si>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</si>
  <si>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</si>
  <si>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</si>
  <si>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</si>
  <si>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</si>
  <si>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</si>
  <si>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</si>
  <si>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</si>
  <si>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</si>
  <si>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</si>
  <si>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</si>
  <si>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</si>
  <si>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</si>
  <si>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</si>
  <si>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</si>
  <si>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</si>
  <si>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</si>
  <si>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</si>
  <si>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</si>
  <si>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</si>
  <si>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</si>
  <si>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</si>
  <si>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</si>
  <si>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</si>
  <si>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</si>
  <si>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</si>
  <si>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</si>
  <si>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</si>
  <si>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</si>
  <si>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</si>
  <si>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</si>
  <si>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</si>
  <si>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</si>
  <si>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</si>
  <si>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</si>
  <si>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</si>
  <si>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</si>
  <si>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</si>
  <si>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</si>
  <si>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</si>
  <si>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</si>
  <si>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隠岐の島町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</si>
  <si>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</si>
  <si>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</si>
  <si>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</si>
  <si>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</si>
  <si>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</si>
  <si>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</si>
  <si>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</si>
  <si>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</si>
  <si>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</si>
  <si>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</si>
  <si>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</si>
  <si>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</si>
  <si>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</si>
  <si>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</si>
  <si>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</si>
  <si>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</si>
  <si>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</si>
  <si>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①人口集中地域の供用開始もS34～38年からであり、主な施設の取得から60年程度経過しているなど、今後も計画的な老朽施設の更新が必要である。
②簡水統合により管路経年化率も増加した。計画的な更新が必要だが、現在は下水道整備にあわせて管路更新を行っている。
③年度ごとに浄水場などの施設と管路の更新率の割合にばらつきがある。計画的な管路更新を進める必要があるが、経営資源等の制約上、現在は管路更新率の平準化は困難な状況にある。</t>
    <phoneticPr fontId="4"/>
  </si>
  <si>
    <t>水道事業の経営は離島という地理的条件や給水人口の減少等による収益の減少により厳しい状況にある。
各比率についても簡水統合等の影響により悪化しており、現在は改善に向けた取組を行っている。
耐用年数を経過した施設の更新も必要となってきており、維持管理費の削減や料金水準の適正化を行いながら、計画的な経営を行う必要がある。</t>
    <phoneticPr fontId="4"/>
  </si>
  <si>
    <t>①H29は簡水統合により、資本費が増加したため赤字となっていたが、料金改定や中古資産の償却終了に伴い、収支比率についても改善傾向にある。R4は長期前受金に係る会計処理の見直し等により、経常収益が増加した。
②現在は累積欠損金は生じていない。
③H29の簡水統合により企業利息等の流動負債が増加したことにより流動比率が100%を下回った。流動負債は減少傾向ではあるが、料金収入についても減少していることから、事業の見直し等を行い、費用の削減に努める必要がある。
④H29の簡水統合により比率が増加した。企業債残高は減少傾向にあるが、依然として旧簡水債の比率が大きい状況にあり、債務残高の減少を図る必要がある。
⑤H29の簡水統合により悪化したが、H30の料金改定等により改善傾向にある。また、①後段の理由による給水原価の減少も影響している。
⑥H29の簡水統合による資本費の増のため、依然として高くなっている。企業債利息等の支払額は減少傾向にあるが、その他の費用についても削減に努める必要がある。
⑦類似団体と比較して高い数値となっているが、今後も施設規模の適正化に留意した施設の更新を行っていく必要がある。
⑧有収率が減少傾向にあるため、老朽施設の更新を進める必要がある。また、空き家等における漏水対策等も行う。</t>
    <rPh sb="71" eb="76">
      <t>チョウキマエウケキン</t>
    </rPh>
    <rPh sb="77" eb="78">
      <t>カカ</t>
    </rPh>
    <rPh sb="79" eb="83">
      <t>カイケイショリ</t>
    </rPh>
    <rPh sb="84" eb="86">
      <t>ミナオ</t>
    </rPh>
    <rPh sb="87" eb="88">
      <t>トウ</t>
    </rPh>
    <rPh sb="92" eb="96">
      <t>ケイジョウシュウエキ</t>
    </rPh>
    <rPh sb="97" eb="99">
      <t>ゾウカ</t>
    </rPh>
    <rPh sb="250" eb="255">
      <t>キギョウサイザンダカ</t>
    </rPh>
    <rPh sb="256" eb="260">
      <t>ゲンショウケイコウ</t>
    </rPh>
    <rPh sb="346" eb="348">
      <t>コウダン</t>
    </rPh>
    <rPh sb="349" eb="351">
      <t>リユウ</t>
    </rPh>
    <rPh sb="354" eb="358">
      <t>キュウスイゲンカ</t>
    </rPh>
    <rPh sb="359" eb="361">
      <t>ゲンショウ</t>
    </rPh>
    <rPh sb="362" eb="364">
      <t>エイキョウ</t>
    </rPh>
    <rPh sb="417" eb="419">
      <t>ケイコウ</t>
    </rPh>
    <rPh sb="505" eb="508">
      <t>ユウシュウリツ</t>
    </rPh>
    <rPh sb="509" eb="513">
      <t>ゲンショウケイコウ</t>
    </rPh>
    <rPh sb="542" eb="543">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</si>
</sst>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0.47</c:v>
                </c:pt>
                <c:pt idx="1">
                  <c:v>0.59</c:v>
                </c:pt>
                <c:pt idx="2">
                  <c:v>0.34</c:v>
                </c:pt>
                <c:pt idx="3">
                  <c:v>0.15</c:v>
                </c:pt>
                <c:pt idx="4">
                  <c:v>0.18</c:v>
                </c:pt>
              </c:numCache>
            </c:numRef>
          </c:val>
          <c:extLst>
            <c:ext xmlns:c16="http://schemas.microsoft.com/office/drawing/2014/chart" uri="{C3380CC4-5D6E-409C-BE32-E72D297353CC}">
              <c16:uniqueId val="{00000000-9FB8-453E-9154-5126F007519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9FB8-453E-9154-5126F007519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64.34</c:v>
                </c:pt>
                <c:pt idx="1">
                  <c:v>60.93</c:v>
                </c:pt>
                <c:pt idx="2">
                  <c:v>61.29</c:v>
                </c:pt>
                <c:pt idx="3">
                  <c:v>59.72</c:v>
                </c:pt>
                <c:pt idx="4">
                  <c:v>58.89</c:v>
                </c:pt>
              </c:numCache>
            </c:numRef>
          </c:val>
          <c:extLst>
            <c:ext xmlns:c16="http://schemas.microsoft.com/office/drawing/2014/chart" uri="{C3380CC4-5D6E-409C-BE32-E72D297353CC}">
              <c16:uniqueId val="{00000000-B7C7-4336-B4F0-D8A5B98F85B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B7C7-4336-B4F0-D8A5B98F85B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78.12</c:v>
                </c:pt>
                <c:pt idx="1">
                  <c:v>80.34</c:v>
                </c:pt>
                <c:pt idx="2">
                  <c:v>81.03</c:v>
                </c:pt>
                <c:pt idx="3">
                  <c:v>79.77</c:v>
                </c:pt>
                <c:pt idx="4">
                  <c:v>79.650000000000006</c:v>
                </c:pt>
              </c:numCache>
            </c:numRef>
          </c:val>
          <c:extLst>
            <c:ext xmlns:c16="http://schemas.microsoft.com/office/drawing/2014/chart" uri="{C3380CC4-5D6E-409C-BE32-E72D297353CC}">
              <c16:uniqueId val="{00000000-F834-455E-9713-F2AA02F7E52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F834-455E-9713-F2AA02F7E52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100.66</c:v>
                </c:pt>
                <c:pt idx="1">
                  <c:v>104.79</c:v>
                </c:pt>
                <c:pt idx="2">
                  <c:v>108.15</c:v>
                </c:pt>
                <c:pt idx="3">
                  <c:v>100.99</c:v>
                </c:pt>
                <c:pt idx="4">
                  <c:v>119.25</c:v>
                </c:pt>
              </c:numCache>
            </c:numRef>
          </c:val>
          <c:extLst>
            <c:ext xmlns:c16="http://schemas.microsoft.com/office/drawing/2014/chart" uri="{C3380CC4-5D6E-409C-BE32-E72D297353CC}">
              <c16:uniqueId val="{00000000-EF74-411B-802C-26CF0DDBC1A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EF74-411B-802C-26CF0DDBC1A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39.159999999999997</c:v>
                </c:pt>
                <c:pt idx="1">
                  <c:v>38.229999999999997</c:v>
                </c:pt>
                <c:pt idx="2">
                  <c:v>39.630000000000003</c:v>
                </c:pt>
                <c:pt idx="3">
                  <c:v>41.96</c:v>
                </c:pt>
                <c:pt idx="4">
                  <c:v>43.99</c:v>
                </c:pt>
              </c:numCache>
            </c:numRef>
          </c:val>
          <c:extLst>
            <c:ext xmlns:c16="http://schemas.microsoft.com/office/drawing/2014/chart" uri="{C3380CC4-5D6E-409C-BE32-E72D297353CC}">
              <c16:uniqueId val="{00000000-FA89-43FC-936F-C0D007D9F12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FA89-43FC-936F-C0D007D9F12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16.05</c:v>
                </c:pt>
                <c:pt idx="1">
                  <c:v>15.21</c:v>
                </c:pt>
                <c:pt idx="2">
                  <c:v>15.29</c:v>
                </c:pt>
                <c:pt idx="3">
                  <c:v>16.350000000000001</c:v>
                </c:pt>
                <c:pt idx="4">
                  <c:v>17.21</c:v>
                </c:pt>
              </c:numCache>
            </c:numRef>
          </c:val>
          <c:extLst>
            <c:ext xmlns:c16="http://schemas.microsoft.com/office/drawing/2014/chart" uri="{C3380CC4-5D6E-409C-BE32-E72D297353CC}">
              <c16:uniqueId val="{00000000-63A3-42F4-8026-CAB93B40433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63A3-42F4-8026-CAB93B40433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90-418E-A874-927CA862C73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AE90-418E-A874-927CA862C73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94.38</c:v>
                </c:pt>
                <c:pt idx="1">
                  <c:v>85.29</c:v>
                </c:pt>
                <c:pt idx="2">
                  <c:v>74.84</c:v>
                </c:pt>
                <c:pt idx="3">
                  <c:v>89.52</c:v>
                </c:pt>
                <c:pt idx="4">
                  <c:v>88.2</c:v>
                </c:pt>
              </c:numCache>
            </c:numRef>
          </c:val>
          <c:extLst>
            <c:ext xmlns:c16="http://schemas.microsoft.com/office/drawing/2014/chart" uri="{C3380CC4-5D6E-409C-BE32-E72D297353CC}">
              <c16:uniqueId val="{00000000-DC27-420F-8DD2-1C7E6E73C9F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DC27-420F-8DD2-1C7E6E73C9F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746.56</c:v>
                </c:pt>
                <c:pt idx="1">
                  <c:v>728.59</c:v>
                </c:pt>
                <c:pt idx="2">
                  <c:v>691.62</c:v>
                </c:pt>
                <c:pt idx="3">
                  <c:v>690.95</c:v>
                </c:pt>
                <c:pt idx="4">
                  <c:v>659.8</c:v>
                </c:pt>
              </c:numCache>
            </c:numRef>
          </c:val>
          <c:extLst>
            <c:ext xmlns:c16="http://schemas.microsoft.com/office/drawing/2014/chart" uri="{C3380CC4-5D6E-409C-BE32-E72D297353CC}">
              <c16:uniqueId val="{00000000-1EEE-466E-90A2-0D33DA17400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1EEE-466E-90A2-0D33DA17400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89.17</c:v>
                </c:pt>
                <c:pt idx="1">
                  <c:v>94.78</c:v>
                </c:pt>
                <c:pt idx="2">
                  <c:v>98.86</c:v>
                </c:pt>
                <c:pt idx="3">
                  <c:v>90.68</c:v>
                </c:pt>
                <c:pt idx="4">
                  <c:v>113.23</c:v>
                </c:pt>
              </c:numCache>
            </c:numRef>
          </c:val>
          <c:extLst>
            <c:ext xmlns:c16="http://schemas.microsoft.com/office/drawing/2014/chart" uri="{C3380CC4-5D6E-409C-BE32-E72D297353CC}">
              <c16:uniqueId val="{00000000-6521-4E4C-94C8-54E7D8F0398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6521-4E4C-94C8-54E7D8F0398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289.36</c:v>
                </c:pt>
                <c:pt idx="1">
                  <c:v>278.45</c:v>
                </c:pt>
                <c:pt idx="2">
                  <c:v>264.60000000000002</c:v>
                </c:pt>
                <c:pt idx="3">
                  <c:v>287.20999999999998</c:v>
                </c:pt>
                <c:pt idx="4">
                  <c:v>229.8</c:v>
                </c:pt>
              </c:numCache>
            </c:numRef>
          </c:val>
          <c:extLst>
            <c:ext xmlns:c16="http://schemas.microsoft.com/office/drawing/2014/chart" uri="{C3380CC4-5D6E-409C-BE32-E72D297353CC}">
              <c16:uniqueId val="{00000000-873B-4D77-B9AD-86F5D2C3287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873B-4D77-B9AD-86F5D2C3287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L47" zoomScale="85" zoomScaleNormal="85"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島根県　隠岐の島町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2">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A7</v>
      </c>
      <c r="X8" s="76"/>
      <c r="Y8" s="76"/>
      <c r="Z8" s="76"/>
      <c r="AA8" s="76"/>
      <c r="AB8" s="76"/>
      <c r="AC8" s="76"/>
      <c r="AD8" s="76" t="str">
        <f>データ!$M$6</f>
        <v>非設置</v>
      </c>
      <c r="AE8" s="76"/>
      <c r="AF8" s="76"/>
      <c r="AG8" s="76"/>
      <c r="AH8" s="76"/>
      <c r="AI8" s="76"/>
      <c r="AJ8" s="76"/>
      <c r="AK8" s="2"/>
      <c r="AL8" s="59">
        <f>データ!$R$6</f>
        <v>13551</v>
      </c>
      <c r="AM8" s="59"/>
      <c r="AN8" s="59"/>
      <c r="AO8" s="59"/>
      <c r="AP8" s="59"/>
      <c r="AQ8" s="59"/>
      <c r="AR8" s="59"/>
      <c r="AS8" s="59"/>
      <c r="AT8" s="56">
        <f>データ!$S$6</f>
        <v>242.82</v>
      </c>
      <c r="AU8" s="57"/>
      <c r="AV8" s="57"/>
      <c r="AW8" s="57"/>
      <c r="AX8" s="57"/>
      <c r="AY8" s="57"/>
      <c r="AZ8" s="57"/>
      <c r="BA8" s="57"/>
      <c r="BB8" s="46">
        <f>データ!$T$6</f>
        <v>55.81</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2">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2">
      <c r="A10" s="2"/>
      <c r="B10" s="56" t="str">
        <f>データ!$N$6</f>
        <v>-</v>
      </c>
      <c r="C10" s="57"/>
      <c r="D10" s="57"/>
      <c r="E10" s="57"/>
      <c r="F10" s="57"/>
      <c r="G10" s="57"/>
      <c r="H10" s="57"/>
      <c r="I10" s="56">
        <f>データ!$O$6</f>
        <v>54.97</v>
      </c>
      <c r="J10" s="57"/>
      <c r="K10" s="57"/>
      <c r="L10" s="57"/>
      <c r="M10" s="57"/>
      <c r="N10" s="57"/>
      <c r="O10" s="58"/>
      <c r="P10" s="46">
        <f>データ!$P$6</f>
        <v>99.89</v>
      </c>
      <c r="Q10" s="46"/>
      <c r="R10" s="46"/>
      <c r="S10" s="46"/>
      <c r="T10" s="46"/>
      <c r="U10" s="46"/>
      <c r="V10" s="46"/>
      <c r="W10" s="59">
        <f>データ!$Q$6</f>
        <v>4766</v>
      </c>
      <c r="X10" s="59"/>
      <c r="Y10" s="59"/>
      <c r="Z10" s="59"/>
      <c r="AA10" s="59"/>
      <c r="AB10" s="59"/>
      <c r="AC10" s="59"/>
      <c r="AD10" s="2"/>
      <c r="AE10" s="2"/>
      <c r="AF10" s="2"/>
      <c r="AG10" s="2"/>
      <c r="AH10" s="2"/>
      <c r="AI10" s="2"/>
      <c r="AJ10" s="2"/>
      <c r="AK10" s="2"/>
      <c r="AL10" s="59">
        <f>データ!$U$6</f>
        <v>13388</v>
      </c>
      <c r="AM10" s="59"/>
      <c r="AN10" s="59"/>
      <c r="AO10" s="59"/>
      <c r="AP10" s="59"/>
      <c r="AQ10" s="59"/>
      <c r="AR10" s="59"/>
      <c r="AS10" s="59"/>
      <c r="AT10" s="56">
        <f>データ!$V$6</f>
        <v>31.78</v>
      </c>
      <c r="AU10" s="57"/>
      <c r="AV10" s="57"/>
      <c r="AW10" s="57"/>
      <c r="AX10" s="57"/>
      <c r="AY10" s="57"/>
      <c r="AZ10" s="57"/>
      <c r="BA10" s="57"/>
      <c r="BB10" s="46">
        <f>データ!$W$6</f>
        <v>421.27</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2">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113</v>
      </c>
      <c r="BM16" s="32"/>
      <c r="BN16" s="32"/>
      <c r="BO16" s="32"/>
      <c r="BP16" s="32"/>
      <c r="BQ16" s="32"/>
      <c r="BR16" s="32"/>
      <c r="BS16" s="32"/>
      <c r="BT16" s="32"/>
      <c r="BU16" s="32"/>
      <c r="BV16" s="32"/>
      <c r="BW16" s="32"/>
      <c r="BX16" s="32"/>
      <c r="BY16" s="32"/>
      <c r="BZ16" s="3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32"/>
      <c r="BN47" s="32"/>
      <c r="BO47" s="32"/>
      <c r="BP47" s="32"/>
      <c r="BQ47" s="32"/>
      <c r="BR47" s="32"/>
      <c r="BS47" s="32"/>
      <c r="BT47" s="32"/>
      <c r="BU47" s="32"/>
      <c r="BV47" s="32"/>
      <c r="BW47" s="32"/>
      <c r="BX47" s="32"/>
      <c r="BY47" s="32"/>
      <c r="BZ47" s="3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2">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2">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TkvCKIjIrwdX6E839EBatkTZ18jBi1UI1CmFIIW9BDBFD4SK0xybKeRt3SCi+e513D68Dh4gTeMU4e4cDfhI1Q==" saltValue="bZH0ytUkkwB2lO6HGkWWJ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325287</v>
      </c>
      <c r="D6" s="20">
        <f t="shared" si="3"/>
        <v>46</v>
      </c>
      <c r="E6" s="20">
        <f t="shared" si="3"/>
        <v>1</v>
      </c>
      <c r="F6" s="20">
        <f t="shared" si="3"/>
        <v>0</v>
      </c>
      <c r="G6" s="20">
        <f t="shared" si="3"/>
        <v>1</v>
      </c>
      <c r="H6" s="20" t="str">
        <f t="shared" si="3"/>
        <v>島根県　隠岐の島町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54.97</v>
      </c>
      <c r="P6" s="21">
        <f t="shared" si="3"/>
        <v>99.89</v>
      </c>
      <c r="Q6" s="21">
        <f t="shared" si="3"/>
        <v>4766</v>
      </c>
      <c r="R6" s="21">
        <f t="shared" si="3"/>
        <v>13551</v>
      </c>
      <c r="S6" s="21">
        <f t="shared" si="3"/>
        <v>242.82</v>
      </c>
      <c r="T6" s="21">
        <f t="shared" si="3"/>
        <v>55.81</v>
      </c>
      <c r="U6" s="21">
        <f t="shared" si="3"/>
        <v>13388</v>
      </c>
      <c r="V6" s="21">
        <f t="shared" si="3"/>
        <v>31.78</v>
      </c>
      <c r="W6" s="21">
        <f t="shared" si="3"/>
        <v>421.27</v>
      </c>
      <c r="X6" s="22">
        <f>IF(X7="",NA(),X7)</f>
        <v>100.66</v>
      </c>
      <c r="Y6" s="22">
        <f t="shared" ref="Y6:AG6" si="4">IF(Y7="",NA(),Y7)</f>
        <v>104.79</v>
      </c>
      <c r="Z6" s="22">
        <f t="shared" si="4"/>
        <v>108.15</v>
      </c>
      <c r="AA6" s="22">
        <f t="shared" si="4"/>
        <v>100.99</v>
      </c>
      <c r="AB6" s="22">
        <f t="shared" si="4"/>
        <v>119.25</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94.38</v>
      </c>
      <c r="AU6" s="22">
        <f t="shared" ref="AU6:BC6" si="6">IF(AU7="",NA(),AU7)</f>
        <v>85.29</v>
      </c>
      <c r="AV6" s="22">
        <f t="shared" si="6"/>
        <v>74.84</v>
      </c>
      <c r="AW6" s="22">
        <f t="shared" si="6"/>
        <v>89.52</v>
      </c>
      <c r="AX6" s="22">
        <f t="shared" si="6"/>
        <v>88.2</v>
      </c>
      <c r="AY6" s="22">
        <f t="shared" si="6"/>
        <v>359.7</v>
      </c>
      <c r="AZ6" s="22">
        <f t="shared" si="6"/>
        <v>362.93</v>
      </c>
      <c r="BA6" s="22">
        <f t="shared" si="6"/>
        <v>371.81</v>
      </c>
      <c r="BB6" s="22">
        <f t="shared" si="6"/>
        <v>384.23</v>
      </c>
      <c r="BC6" s="22">
        <f t="shared" si="6"/>
        <v>364.3</v>
      </c>
      <c r="BD6" s="21" t="str">
        <f>IF(BD7="","",IF(BD7="-","【-】","【"&amp;SUBSTITUTE(TEXT(BD7,"#,##0.00"),"-","△")&amp;"】"))</f>
        <v>【252.29】</v>
      </c>
      <c r="BE6" s="22">
        <f>IF(BE7="",NA(),BE7)</f>
        <v>746.56</v>
      </c>
      <c r="BF6" s="22">
        <f t="shared" ref="BF6:BN6" si="7">IF(BF7="",NA(),BF7)</f>
        <v>728.59</v>
      </c>
      <c r="BG6" s="22">
        <f t="shared" si="7"/>
        <v>691.62</v>
      </c>
      <c r="BH6" s="22">
        <f t="shared" si="7"/>
        <v>690.95</v>
      </c>
      <c r="BI6" s="22">
        <f t="shared" si="7"/>
        <v>659.8</v>
      </c>
      <c r="BJ6" s="22">
        <f t="shared" si="7"/>
        <v>447.01</v>
      </c>
      <c r="BK6" s="22">
        <f t="shared" si="7"/>
        <v>439.05</v>
      </c>
      <c r="BL6" s="22">
        <f t="shared" si="7"/>
        <v>465.85</v>
      </c>
      <c r="BM6" s="22">
        <f t="shared" si="7"/>
        <v>439.43</v>
      </c>
      <c r="BN6" s="22">
        <f t="shared" si="7"/>
        <v>438.41</v>
      </c>
      <c r="BO6" s="21" t="str">
        <f>IF(BO7="","",IF(BO7="-","【-】","【"&amp;SUBSTITUTE(TEXT(BO7,"#,##0.00"),"-","△")&amp;"】"))</f>
        <v>【268.07】</v>
      </c>
      <c r="BP6" s="22">
        <f>IF(BP7="",NA(),BP7)</f>
        <v>89.17</v>
      </c>
      <c r="BQ6" s="22">
        <f t="shared" ref="BQ6:BY6" si="8">IF(BQ7="",NA(),BQ7)</f>
        <v>94.78</v>
      </c>
      <c r="BR6" s="22">
        <f t="shared" si="8"/>
        <v>98.86</v>
      </c>
      <c r="BS6" s="22">
        <f t="shared" si="8"/>
        <v>90.68</v>
      </c>
      <c r="BT6" s="22">
        <f t="shared" si="8"/>
        <v>113.23</v>
      </c>
      <c r="BU6" s="22">
        <f t="shared" si="8"/>
        <v>95.81</v>
      </c>
      <c r="BV6" s="22">
        <f t="shared" si="8"/>
        <v>95.26</v>
      </c>
      <c r="BW6" s="22">
        <f t="shared" si="8"/>
        <v>92.39</v>
      </c>
      <c r="BX6" s="22">
        <f t="shared" si="8"/>
        <v>94.41</v>
      </c>
      <c r="BY6" s="22">
        <f t="shared" si="8"/>
        <v>90.96</v>
      </c>
      <c r="BZ6" s="21" t="str">
        <f>IF(BZ7="","",IF(BZ7="-","【-】","【"&amp;SUBSTITUTE(TEXT(BZ7,"#,##0.00"),"-","△")&amp;"】"))</f>
        <v>【97.47】</v>
      </c>
      <c r="CA6" s="22">
        <f>IF(CA7="",NA(),CA7)</f>
        <v>289.36</v>
      </c>
      <c r="CB6" s="22">
        <f t="shared" ref="CB6:CJ6" si="9">IF(CB7="",NA(),CB7)</f>
        <v>278.45</v>
      </c>
      <c r="CC6" s="22">
        <f t="shared" si="9"/>
        <v>264.60000000000002</v>
      </c>
      <c r="CD6" s="22">
        <f t="shared" si="9"/>
        <v>287.20999999999998</v>
      </c>
      <c r="CE6" s="22">
        <f t="shared" si="9"/>
        <v>229.8</v>
      </c>
      <c r="CF6" s="22">
        <f t="shared" si="9"/>
        <v>189.58</v>
      </c>
      <c r="CG6" s="22">
        <f t="shared" si="9"/>
        <v>192.82</v>
      </c>
      <c r="CH6" s="22">
        <f t="shared" si="9"/>
        <v>192.98</v>
      </c>
      <c r="CI6" s="22">
        <f t="shared" si="9"/>
        <v>192.13</v>
      </c>
      <c r="CJ6" s="22">
        <f t="shared" si="9"/>
        <v>197.04</v>
      </c>
      <c r="CK6" s="21" t="str">
        <f>IF(CK7="","",IF(CK7="-","【-】","【"&amp;SUBSTITUTE(TEXT(CK7,"#,##0.00"),"-","△")&amp;"】"))</f>
        <v>【174.75】</v>
      </c>
      <c r="CL6" s="22">
        <f>IF(CL7="",NA(),CL7)</f>
        <v>64.34</v>
      </c>
      <c r="CM6" s="22">
        <f t="shared" ref="CM6:CU6" si="10">IF(CM7="",NA(),CM7)</f>
        <v>60.93</v>
      </c>
      <c r="CN6" s="22">
        <f t="shared" si="10"/>
        <v>61.29</v>
      </c>
      <c r="CO6" s="22">
        <f t="shared" si="10"/>
        <v>59.72</v>
      </c>
      <c r="CP6" s="22">
        <f t="shared" si="10"/>
        <v>58.89</v>
      </c>
      <c r="CQ6" s="22">
        <f t="shared" si="10"/>
        <v>55.22</v>
      </c>
      <c r="CR6" s="22">
        <f t="shared" si="10"/>
        <v>54.05</v>
      </c>
      <c r="CS6" s="22">
        <f t="shared" si="10"/>
        <v>54.43</v>
      </c>
      <c r="CT6" s="22">
        <f t="shared" si="10"/>
        <v>53.87</v>
      </c>
      <c r="CU6" s="22">
        <f t="shared" si="10"/>
        <v>54.49</v>
      </c>
      <c r="CV6" s="21" t="str">
        <f>IF(CV7="","",IF(CV7="-","【-】","【"&amp;SUBSTITUTE(TEXT(CV7,"#,##0.00"),"-","△")&amp;"】"))</f>
        <v>【59.97】</v>
      </c>
      <c r="CW6" s="22">
        <f>IF(CW7="",NA(),CW7)</f>
        <v>78.12</v>
      </c>
      <c r="CX6" s="22">
        <f t="shared" ref="CX6:DF6" si="11">IF(CX7="",NA(),CX7)</f>
        <v>80.34</v>
      </c>
      <c r="CY6" s="22">
        <f t="shared" si="11"/>
        <v>81.03</v>
      </c>
      <c r="CZ6" s="22">
        <f t="shared" si="11"/>
        <v>79.77</v>
      </c>
      <c r="DA6" s="22">
        <f t="shared" si="11"/>
        <v>79.650000000000006</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39.159999999999997</v>
      </c>
      <c r="DI6" s="22">
        <f t="shared" ref="DI6:DQ6" si="12">IF(DI7="",NA(),DI7)</f>
        <v>38.229999999999997</v>
      </c>
      <c r="DJ6" s="22">
        <f t="shared" si="12"/>
        <v>39.630000000000003</v>
      </c>
      <c r="DK6" s="22">
        <f t="shared" si="12"/>
        <v>41.96</v>
      </c>
      <c r="DL6" s="22">
        <f t="shared" si="12"/>
        <v>43.99</v>
      </c>
      <c r="DM6" s="22">
        <f t="shared" si="12"/>
        <v>47.97</v>
      </c>
      <c r="DN6" s="22">
        <f t="shared" si="12"/>
        <v>49.12</v>
      </c>
      <c r="DO6" s="22">
        <f t="shared" si="12"/>
        <v>49.39</v>
      </c>
      <c r="DP6" s="22">
        <f t="shared" si="12"/>
        <v>50.75</v>
      </c>
      <c r="DQ6" s="22">
        <f t="shared" si="12"/>
        <v>51.72</v>
      </c>
      <c r="DR6" s="21" t="str">
        <f>IF(DR7="","",IF(DR7="-","【-】","【"&amp;SUBSTITUTE(TEXT(DR7,"#,##0.00"),"-","△")&amp;"】"))</f>
        <v>【51.51】</v>
      </c>
      <c r="DS6" s="22">
        <f>IF(DS7="",NA(),DS7)</f>
        <v>16.05</v>
      </c>
      <c r="DT6" s="22">
        <f t="shared" ref="DT6:EB6" si="13">IF(DT7="",NA(),DT7)</f>
        <v>15.21</v>
      </c>
      <c r="DU6" s="22">
        <f t="shared" si="13"/>
        <v>15.29</v>
      </c>
      <c r="DV6" s="22">
        <f t="shared" si="13"/>
        <v>16.350000000000001</v>
      </c>
      <c r="DW6" s="22">
        <f t="shared" si="13"/>
        <v>17.21</v>
      </c>
      <c r="DX6" s="22">
        <f t="shared" si="13"/>
        <v>15.33</v>
      </c>
      <c r="DY6" s="22">
        <f t="shared" si="13"/>
        <v>16.760000000000002</v>
      </c>
      <c r="DZ6" s="22">
        <f t="shared" si="13"/>
        <v>18.57</v>
      </c>
      <c r="EA6" s="22">
        <f t="shared" si="13"/>
        <v>21.14</v>
      </c>
      <c r="EB6" s="22">
        <f t="shared" si="13"/>
        <v>22.12</v>
      </c>
      <c r="EC6" s="21" t="str">
        <f>IF(EC7="","",IF(EC7="-","【-】","【"&amp;SUBSTITUTE(TEXT(EC7,"#,##0.00"),"-","△")&amp;"】"))</f>
        <v>【23.75】</v>
      </c>
      <c r="ED6" s="22">
        <f>IF(ED7="",NA(),ED7)</f>
        <v>0.47</v>
      </c>
      <c r="EE6" s="22">
        <f t="shared" ref="EE6:EM6" si="14">IF(EE7="",NA(),EE7)</f>
        <v>0.59</v>
      </c>
      <c r="EF6" s="22">
        <f t="shared" si="14"/>
        <v>0.34</v>
      </c>
      <c r="EG6" s="22">
        <f t="shared" si="14"/>
        <v>0.15</v>
      </c>
      <c r="EH6" s="22">
        <f t="shared" si="14"/>
        <v>0.18</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2">
      <c r="A7" s="15"/>
      <c r="B7" s="24">
        <v>2022</v>
      </c>
      <c r="C7" s="24">
        <v>325287</v>
      </c>
      <c r="D7" s="24">
        <v>46</v>
      </c>
      <c r="E7" s="24">
        <v>1</v>
      </c>
      <c r="F7" s="24">
        <v>0</v>
      </c>
      <c r="G7" s="24">
        <v>1</v>
      </c>
      <c r="H7" s="24" t="s">
        <v>93</v>
      </c>
      <c r="I7" s="24" t="s">
        <v>94</v>
      </c>
      <c r="J7" s="24" t="s">
        <v>95</v>
      </c>
      <c r="K7" s="24" t="s">
        <v>96</v>
      </c>
      <c r="L7" s="24" t="s">
        <v>97</v>
      </c>
      <c r="M7" s="24" t="s">
        <v>98</v>
      </c>
      <c r="N7" s="25" t="s">
        <v>99</v>
      </c>
      <c r="O7" s="25">
        <v>54.97</v>
      </c>
      <c r="P7" s="25">
        <v>99.89</v>
      </c>
      <c r="Q7" s="25">
        <v>4766</v>
      </c>
      <c r="R7" s="25">
        <v>13551</v>
      </c>
      <c r="S7" s="25">
        <v>242.82</v>
      </c>
      <c r="T7" s="25">
        <v>55.81</v>
      </c>
      <c r="U7" s="25">
        <v>13388</v>
      </c>
      <c r="V7" s="25">
        <v>31.78</v>
      </c>
      <c r="W7" s="25">
        <v>421.27</v>
      </c>
      <c r="X7" s="25">
        <v>100.66</v>
      </c>
      <c r="Y7" s="25">
        <v>104.79</v>
      </c>
      <c r="Z7" s="25">
        <v>108.15</v>
      </c>
      <c r="AA7" s="25">
        <v>100.99</v>
      </c>
      <c r="AB7" s="25">
        <v>119.25</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94.38</v>
      </c>
      <c r="AU7" s="25">
        <v>85.29</v>
      </c>
      <c r="AV7" s="25">
        <v>74.84</v>
      </c>
      <c r="AW7" s="25">
        <v>89.52</v>
      </c>
      <c r="AX7" s="25">
        <v>88.2</v>
      </c>
      <c r="AY7" s="25">
        <v>359.7</v>
      </c>
      <c r="AZ7" s="25">
        <v>362.93</v>
      </c>
      <c r="BA7" s="25">
        <v>371.81</v>
      </c>
      <c r="BB7" s="25">
        <v>384.23</v>
      </c>
      <c r="BC7" s="25">
        <v>364.3</v>
      </c>
      <c r="BD7" s="25">
        <v>252.29</v>
      </c>
      <c r="BE7" s="25">
        <v>746.56</v>
      </c>
      <c r="BF7" s="25">
        <v>728.59</v>
      </c>
      <c r="BG7" s="25">
        <v>691.62</v>
      </c>
      <c r="BH7" s="25">
        <v>690.95</v>
      </c>
      <c r="BI7" s="25">
        <v>659.8</v>
      </c>
      <c r="BJ7" s="25">
        <v>447.01</v>
      </c>
      <c r="BK7" s="25">
        <v>439.05</v>
      </c>
      <c r="BL7" s="25">
        <v>465.85</v>
      </c>
      <c r="BM7" s="25">
        <v>439.43</v>
      </c>
      <c r="BN7" s="25">
        <v>438.41</v>
      </c>
      <c r="BO7" s="25">
        <v>268.07</v>
      </c>
      <c r="BP7" s="25">
        <v>89.17</v>
      </c>
      <c r="BQ7" s="25">
        <v>94.78</v>
      </c>
      <c r="BR7" s="25">
        <v>98.86</v>
      </c>
      <c r="BS7" s="25">
        <v>90.68</v>
      </c>
      <c r="BT7" s="25">
        <v>113.23</v>
      </c>
      <c r="BU7" s="25">
        <v>95.81</v>
      </c>
      <c r="BV7" s="25">
        <v>95.26</v>
      </c>
      <c r="BW7" s="25">
        <v>92.39</v>
      </c>
      <c r="BX7" s="25">
        <v>94.41</v>
      </c>
      <c r="BY7" s="25">
        <v>90.96</v>
      </c>
      <c r="BZ7" s="25">
        <v>97.47</v>
      </c>
      <c r="CA7" s="25">
        <v>289.36</v>
      </c>
      <c r="CB7" s="25">
        <v>278.45</v>
      </c>
      <c r="CC7" s="25">
        <v>264.60000000000002</v>
      </c>
      <c r="CD7" s="25">
        <v>287.20999999999998</v>
      </c>
      <c r="CE7" s="25">
        <v>229.8</v>
      </c>
      <c r="CF7" s="25">
        <v>189.58</v>
      </c>
      <c r="CG7" s="25">
        <v>192.82</v>
      </c>
      <c r="CH7" s="25">
        <v>192.98</v>
      </c>
      <c r="CI7" s="25">
        <v>192.13</v>
      </c>
      <c r="CJ7" s="25">
        <v>197.04</v>
      </c>
      <c r="CK7" s="25">
        <v>174.75</v>
      </c>
      <c r="CL7" s="25">
        <v>64.34</v>
      </c>
      <c r="CM7" s="25">
        <v>60.93</v>
      </c>
      <c r="CN7" s="25">
        <v>61.29</v>
      </c>
      <c r="CO7" s="25">
        <v>59.72</v>
      </c>
      <c r="CP7" s="25">
        <v>58.89</v>
      </c>
      <c r="CQ7" s="25">
        <v>55.22</v>
      </c>
      <c r="CR7" s="25">
        <v>54.05</v>
      </c>
      <c r="CS7" s="25">
        <v>54.43</v>
      </c>
      <c r="CT7" s="25">
        <v>53.87</v>
      </c>
      <c r="CU7" s="25">
        <v>54.49</v>
      </c>
      <c r="CV7" s="25">
        <v>59.97</v>
      </c>
      <c r="CW7" s="25">
        <v>78.12</v>
      </c>
      <c r="CX7" s="25">
        <v>80.34</v>
      </c>
      <c r="CY7" s="25">
        <v>81.03</v>
      </c>
      <c r="CZ7" s="25">
        <v>79.77</v>
      </c>
      <c r="DA7" s="25">
        <v>79.650000000000006</v>
      </c>
      <c r="DB7" s="25">
        <v>80.930000000000007</v>
      </c>
      <c r="DC7" s="25">
        <v>80.510000000000005</v>
      </c>
      <c r="DD7" s="25">
        <v>79.44</v>
      </c>
      <c r="DE7" s="25">
        <v>79.489999999999995</v>
      </c>
      <c r="DF7" s="25">
        <v>78.8</v>
      </c>
      <c r="DG7" s="25">
        <v>89.76</v>
      </c>
      <c r="DH7" s="25">
        <v>39.159999999999997</v>
      </c>
      <c r="DI7" s="25">
        <v>38.229999999999997</v>
      </c>
      <c r="DJ7" s="25">
        <v>39.630000000000003</v>
      </c>
      <c r="DK7" s="25">
        <v>41.96</v>
      </c>
      <c r="DL7" s="25">
        <v>43.99</v>
      </c>
      <c r="DM7" s="25">
        <v>47.97</v>
      </c>
      <c r="DN7" s="25">
        <v>49.12</v>
      </c>
      <c r="DO7" s="25">
        <v>49.39</v>
      </c>
      <c r="DP7" s="25">
        <v>50.75</v>
      </c>
      <c r="DQ7" s="25">
        <v>51.72</v>
      </c>
      <c r="DR7" s="25">
        <v>51.51</v>
      </c>
      <c r="DS7" s="25">
        <v>16.05</v>
      </c>
      <c r="DT7" s="25">
        <v>15.21</v>
      </c>
      <c r="DU7" s="25">
        <v>15.29</v>
      </c>
      <c r="DV7" s="25">
        <v>16.350000000000001</v>
      </c>
      <c r="DW7" s="25">
        <v>17.21</v>
      </c>
      <c r="DX7" s="25">
        <v>15.33</v>
      </c>
      <c r="DY7" s="25">
        <v>16.760000000000002</v>
      </c>
      <c r="DZ7" s="25">
        <v>18.57</v>
      </c>
      <c r="EA7" s="25">
        <v>21.14</v>
      </c>
      <c r="EB7" s="25">
        <v>22.12</v>
      </c>
      <c r="EC7" s="25">
        <v>23.75</v>
      </c>
      <c r="ED7" s="25">
        <v>0.47</v>
      </c>
      <c r="EE7" s="25">
        <v>0.59</v>
      </c>
      <c r="EF7" s="25">
        <v>0.34</v>
      </c>
      <c r="EG7" s="25">
        <v>0.15</v>
      </c>
      <c r="EH7" s="25">
        <v>0.18</v>
      </c>
      <c r="EI7" s="25">
        <v>0.43</v>
      </c>
      <c r="EJ7" s="25">
        <v>0.42</v>
      </c>
      <c r="EK7" s="25">
        <v>0.44</v>
      </c>
      <c r="EL7" s="25">
        <v>0.5</v>
      </c>
      <c r="EM7" s="25">
        <v>0.4</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PC202206002SID</cp:lastModifiedBy>
  <dcterms:created xsi:type="dcterms:W3CDTF">2023-12-05T00:58:53Z</dcterms:created>
  <dcterms:modified xsi:type="dcterms:W3CDTF">2024-01-28T01:07:28Z</dcterms:modified>
  <cp:category/>
</cp:coreProperties>
</file>