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Bas104\データ等保存先\245建設水道課\Ｒ5年度\02　上水道\100　会計\025　経営分析\県→町\提出\"/>
    </mc:Choice>
  </mc:AlternateContent>
  <xr:revisionPtr revIDLastSave="0" documentId="13_ncr:1_{C875B43D-0BFF-452D-B9D1-EED7F6BC9D4F}" xr6:coauthVersionLast="36" xr6:coauthVersionMax="36" xr10:uidLastSave="{00000000-0000-0000-0000-000000000000}"/>
  <workbookProtection workbookAlgorithmName="SHA-512" workbookHashValue="g/3JwzM6kLw3eQvxCywCgRXl5BvD5ACYAUp/gJcR2Ff6NMXPH/Nlp3O4AzIalj4Yr4TFGHYUVfx9yFyFKlOk3A==" workbookSaltValue="5b3D3VWVCR3PKXuxUFRXAg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BB10" i="4"/>
  <c r="AT10" i="4"/>
  <c r="AL10" i="4"/>
  <c r="W10" i="4"/>
  <c r="I10" i="4"/>
  <c r="B10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<sst xmlns="http://schemas.openxmlformats.org/spreadsheetml/2006/main" count="228" uniqueCount="115">
  <si>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</si>
  <si>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</si>
  <si>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</si>
  <si>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</si>
  <si>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</si>
  <si>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</si>
  <si>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</si>
  <si>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</si>
  <si>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</si>
  <si>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</si>
  <si>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</si>
  <si>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</si>
  <si>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</si>
  <si>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</si>
  <si>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</si>
  <si>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</si>
  <si>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</si>
  <si>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</si>
  <si>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</si>
  <si>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</si>
  <si>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</si>
  <si>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</si>
  <si>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</si>
  <si>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</si>
  <si>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</si>
  <si>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</si>
  <si>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</si>
  <si>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</si>
  <si>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</si>
  <si>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</si>
  <si>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</si>
  <si>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</si>
  <si>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</si>
  <si>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</si>
  <si>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</si>
  <si>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</si>
  <si>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</si>
  <si>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</si>
  <si>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</si>
  <si>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</si>
  <si>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</si>
  <si>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</si>
  <si>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</si>
  <si>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</si>
  <si>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</si>
  <si>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</si>
  <si>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</si>
  <si>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</si>
  <si>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</si>
  <si>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</si>
  <si>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</si>
  <si>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</si>
  <si>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</si>
  <si>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</si>
  <si>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</si>
  <si>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</si>
  <si>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</si>
  <si>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</si>
  <si>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</si>
  <si>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</si>
  <si>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</si>
  <si>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</si>
  <si>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</si>
  <si>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</si>
  <si>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</si>
  <si>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</si>
  <si>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</si>
  <si>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</si>
  <si>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</si>
  <si>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</si>
  <si>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</si>
  <si>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</si>
  <si>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</si>
  <si>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</si>
  <si>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</si>
  <si>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</si>
  <si>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</si>
  <si>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</si>
  <si>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</si>
  <si>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</si>
  <si>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</si>
  <si>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</si>
  <si>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</si>
  <si>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</si>
  <si>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</si>
  <si>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</si>
  <si>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</si>
  <si>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</si>
  <si>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</si>
  <si>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</si>
  <si>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</si>
  <si>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</si>
  <si>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</si>
  <si>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吉賀町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</si>
  <si>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</si>
  <si>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</si>
  <si>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</si>
  <si>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</si>
  <si>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</si>
  <si>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</si>
  <si>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</si>
  <si>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</si>
  <si>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</si>
  <si>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</si>
  <si>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</si>
  <si>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</si>
  <si>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</si>
  <si>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</si>
  <si>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</si>
  <si>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</si>
  <si>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</si>
  <si>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</si>
  <si>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①有形固定資産減価償却率（％）
　年々増加しており老朽化が進んでいる。継続的な更新が求められる。
②管路経年化率（％）
　平均値を大きく超え、老朽化が進んでいる。現在の管路は合併前町村が同時期に敷設したことと、管路更新率は横ばいが続く見込みのため、当面は急激に増大していく。
③管路更新率（％）
　平均値を上回るものの、当面は横ばいの見込。更新ペースを上げ、引き続き更新作業を行うことが求められる。</t>
    <rPh sb="65" eb="66">
      <t>オオ</t>
    </rPh>
    <rPh sb="68" eb="69">
      <t>コ</t>
    </rPh>
    <rPh sb="81" eb="83">
      <t>ゲンザイ</t>
    </rPh>
    <rPh sb="84" eb="86">
      <t>カンロ</t>
    </rPh>
    <rPh sb="87" eb="92">
      <t>ガッペイマエチョウソン</t>
    </rPh>
    <rPh sb="93" eb="96">
      <t>ドウジキ</t>
    </rPh>
    <rPh sb="97" eb="99">
      <t>フセツ</t>
    </rPh>
    <rPh sb="105" eb="107">
      <t>カンロ</t>
    </rPh>
    <rPh sb="111" eb="112">
      <t>ヨコ</t>
    </rPh>
    <rPh sb="115" eb="116">
      <t>ツヅ</t>
    </rPh>
    <rPh sb="117" eb="119">
      <t>ミコ</t>
    </rPh>
    <rPh sb="127" eb="129">
      <t>キュウゲキ</t>
    </rPh>
    <phoneticPr fontId="4"/>
  </si>
  <si>
    <r>
      <rPr>
        <sz val="11"/>
        <color theme="1"/>
        <rFont val="ＭＳ ゴシック"/>
        <family val="3"/>
        <charset val="128"/>
      </rPr>
      <t>①経常収支比率（％）
　平均値を超えた理由は、電気代高騰が想定以下だったため。
②累積欠損金比率（％）
　累積欠損金は生じていない。
③流動比率（％）
　平均値を下回るのは高額の企業債償還のため。上水道事業移行時の目標であった２００％を超え、上昇傾向が続いている。短期的な支払能力は問題ない。
④企業債残高対給水収益比率（％）
　減少傾向だが、平均値の２倍ある。今後の更新事業によって増加させないように、財源の検討が必要である。
⑤料金回収率（％）
　給水戸数が微減傾向かつ物価高騰の中であったが、横ばいとなった。改善に向け、適切な料金水準への見直しが求められる。
⑥給水原価（円）
　平均値を上回るのは、地理的条件等のため。大きな削減は困難と思われる。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⑦施設利用率（％）
　安定して平均値を上回り、小規模施設が多い中で効率的な利用が出来ている。
⑧有収率（％）
　漏水調査と管路修繕を行い、大幅に改善した。引き続き向上に努め、効率的な運営を図る。</t>
    </r>
    <rPh sb="16" eb="17">
      <t>コ</t>
    </rPh>
    <rPh sb="19" eb="21">
      <t>リユウ</t>
    </rPh>
    <rPh sb="23" eb="28">
      <t>デンキダイコウトウ</t>
    </rPh>
    <rPh sb="29" eb="31">
      <t>ソウテイ</t>
    </rPh>
    <rPh sb="31" eb="33">
      <t>イカ</t>
    </rPh>
    <rPh sb="118" eb="119">
      <t>コ</t>
    </rPh>
    <rPh sb="121" eb="125">
      <t>ジョウショウケイコウ</t>
    </rPh>
    <rPh sb="126" eb="127">
      <t>ツヅ</t>
    </rPh>
    <rPh sb="231" eb="235">
      <t>ビゲンケイコウ</t>
    </rPh>
    <rPh sb="237" eb="241">
      <t>ブッカコウトウ</t>
    </rPh>
    <rPh sb="242" eb="243">
      <t>ナカ</t>
    </rPh>
    <rPh sb="249" eb="250">
      <t>ヨコ</t>
    </rPh>
    <rPh sb="257" eb="259">
      <t>カイゼン</t>
    </rPh>
    <rPh sb="260" eb="261">
      <t>ム</t>
    </rPh>
    <rPh sb="384" eb="388">
      <t>ロウスイチョウサ</t>
    </rPh>
    <rPh sb="389" eb="391">
      <t>カンロ</t>
    </rPh>
    <rPh sb="391" eb="393">
      <t>シュウゼン</t>
    </rPh>
    <rPh sb="394" eb="395">
      <t>オコナ</t>
    </rPh>
    <rPh sb="397" eb="399">
      <t>オオハバ</t>
    </rPh>
    <rPh sb="400" eb="402">
      <t>カイゼン</t>
    </rPh>
    <rPh sb="415" eb="417">
      <t>コウリツ</t>
    </rPh>
    <rPh sb="417" eb="418">
      <t>テキ</t>
    </rPh>
    <rPh sb="419" eb="421">
      <t>ウンエイ</t>
    </rPh>
    <rPh sb="422" eb="423">
      <t>ハカ</t>
    </rPh>
    <phoneticPr fontId="4"/>
  </si>
  <si>
    <t>　平成２９年度４月に上水道事業へ移行した。この間、資産の老朽化が進み、この傾向は今後より強まる見込みとなっている。また、経営上は一般会計繰入金に依存している状況が続いている。
　老朽化対策と安定経営を確実に実行するには、財政状況を勘案しつつ、自己財源の確保と企業債発行額を抑制することが必要である。特に更新財源を企業債にのみ依存する経営では、負担を将来に先送りするだけとなる。 
　今後の給水人口減による収益減、更新費用増に対応するため、料金改定による更新財源の確保が求められる。</t>
    <rPh sb="44" eb="45">
      <t>ツヨ</t>
    </rPh>
    <rPh sb="97" eb="101">
      <t>アンテイケイエイ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</si>
</sst>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0.71</c:v>
                </c:pt>
                <c:pt idx="2">
                  <c:v>0.82</c:v>
                </c:pt>
                <c:pt idx="3">
                  <c:v>0.78</c:v>
                </c:pt>
                <c:pt idx="4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7-4333-A8F0-4AA734BE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7-4333-A8F0-4AA734BE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69.72</c:v>
                </c:pt>
                <c:pt idx="1">
                  <c:v>67.260000000000005</c:v>
                </c:pt>
                <c:pt idx="2">
                  <c:v>73.05</c:v>
                </c:pt>
                <c:pt idx="3">
                  <c:v>71.06</c:v>
                </c:pt>
                <c:pt idx="4">
                  <c:v>69.040000000000006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3-483F-8099-A050709C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3-483F-8099-A050709C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79.239999999999995</c:v>
                </c:pt>
                <c:pt idx="1">
                  <c:v>80.59</c:v>
                </c:pt>
                <c:pt idx="2">
                  <c:v>77.040000000000006</c:v>
                </c:pt>
                <c:pt idx="3">
                  <c:v>75.73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0-4BAC-BA13-C77D032D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0-4BAC-BA13-C77D032D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103.46</c:v>
                </c:pt>
                <c:pt idx="1">
                  <c:v>102.9</c:v>
                </c:pt>
                <c:pt idx="2">
                  <c:v>105.42</c:v>
                </c:pt>
                <c:pt idx="3">
                  <c:v>105.76</c:v>
                </c:pt>
                <c:pt idx="4">
                  <c:v>108.55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7-4FA5-B528-C272E650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7-4FA5-B528-C272E650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57.34</c:v>
                </c:pt>
                <c:pt idx="2">
                  <c:v>59.06</c:v>
                </c:pt>
                <c:pt idx="3">
                  <c:v>60.6</c:v>
                </c:pt>
                <c:pt idx="4">
                  <c:v>62.29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F-4107-B604-6BCB3FF4D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F-4107-B604-6BCB3FF4D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9.6999999999999993</c:v>
                </c:pt>
                <c:pt idx="1">
                  <c:v>8.7899999999999991</c:v>
                </c:pt>
                <c:pt idx="2">
                  <c:v>13.97</c:v>
                </c:pt>
                <c:pt idx="3">
                  <c:v>20.84</c:v>
                </c:pt>
                <c:pt idx="4">
                  <c:v>36.19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F-4D0C-A989-ADB38953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F-4D0C-A989-ADB38953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9-42E3-BC0C-C8E972B3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9-42E3-BC0C-C8E972B3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149.4</c:v>
                </c:pt>
                <c:pt idx="1">
                  <c:v>166.96</c:v>
                </c:pt>
                <c:pt idx="2">
                  <c:v>199.08</c:v>
                </c:pt>
                <c:pt idx="3">
                  <c:v>202.77</c:v>
                </c:pt>
                <c:pt idx="4">
                  <c:v>240.04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4-495D-B573-FE1D3749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4-495D-B573-FE1D3749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1400.64</c:v>
                </c:pt>
                <c:pt idx="1">
                  <c:v>1360.99</c:v>
                </c:pt>
                <c:pt idx="2">
                  <c:v>1257.68</c:v>
                </c:pt>
                <c:pt idx="3">
                  <c:v>1180.23</c:v>
                </c:pt>
                <c:pt idx="4">
                  <c:v>1096.52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8-4690-B354-785597D6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8-4690-B354-785597D6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54.8</c:v>
                </c:pt>
                <c:pt idx="1">
                  <c:v>56.34</c:v>
                </c:pt>
                <c:pt idx="2">
                  <c:v>59.48</c:v>
                </c:pt>
                <c:pt idx="3">
                  <c:v>59.13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7-42B6-8089-AB443B77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7-42B6-8089-AB443B77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280.47000000000003</c:v>
                </c:pt>
                <c:pt idx="1">
                  <c:v>268.60000000000002</c:v>
                </c:pt>
                <c:pt idx="2">
                  <c:v>248.67</c:v>
                </c:pt>
                <c:pt idx="3">
                  <c:v>259.72000000000003</c:v>
                </c:pt>
                <c:pt idx="4">
                  <c:v>249.11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0-4870-8A05-2FA903CB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0-4870-8A05-2FA903CB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2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島根県　吉賀町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5814</v>
      </c>
      <c r="AM8" s="45"/>
      <c r="AN8" s="45"/>
      <c r="AO8" s="45"/>
      <c r="AP8" s="45"/>
      <c r="AQ8" s="45"/>
      <c r="AR8" s="45"/>
      <c r="AS8" s="45"/>
      <c r="AT8" s="46">
        <f>データ!$S$6</f>
        <v>336.5</v>
      </c>
      <c r="AU8" s="47"/>
      <c r="AV8" s="47"/>
      <c r="AW8" s="47"/>
      <c r="AX8" s="47"/>
      <c r="AY8" s="47"/>
      <c r="AZ8" s="47"/>
      <c r="BA8" s="47"/>
      <c r="BB8" s="48">
        <f>データ!$T$6</f>
        <v>17.28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56.63</v>
      </c>
      <c r="J10" s="47"/>
      <c r="K10" s="47"/>
      <c r="L10" s="47"/>
      <c r="M10" s="47"/>
      <c r="N10" s="47"/>
      <c r="O10" s="78"/>
      <c r="P10" s="48">
        <f>データ!$P$6</f>
        <v>97.87</v>
      </c>
      <c r="Q10" s="48"/>
      <c r="R10" s="48"/>
      <c r="S10" s="48"/>
      <c r="T10" s="48"/>
      <c r="U10" s="48"/>
      <c r="V10" s="48"/>
      <c r="W10" s="45">
        <f>データ!$Q$6</f>
        <v>3047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5560</v>
      </c>
      <c r="AM10" s="45"/>
      <c r="AN10" s="45"/>
      <c r="AO10" s="45"/>
      <c r="AP10" s="45"/>
      <c r="AQ10" s="45"/>
      <c r="AR10" s="45"/>
      <c r="AS10" s="45"/>
      <c r="AT10" s="46">
        <f>データ!$V$6</f>
        <v>45.75</v>
      </c>
      <c r="AU10" s="47"/>
      <c r="AV10" s="47"/>
      <c r="AW10" s="47"/>
      <c r="AX10" s="47"/>
      <c r="AY10" s="47"/>
      <c r="AZ10" s="47"/>
      <c r="BA10" s="47"/>
      <c r="BB10" s="48">
        <f>データ!$W$6</f>
        <v>121.53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0" t="s">
        <v>21</v>
      </c>
      <c r="BM10" s="61"/>
      <c r="BN10" s="62" t="s">
        <v>22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23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25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15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2" t="s">
        <v>26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7" t="s">
        <v>112</v>
      </c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7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7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7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7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7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7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7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7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7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7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7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7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9"/>
    </row>
    <row r="60" spans="1:78" ht="13.5" customHeight="1" x14ac:dyDescent="0.15">
      <c r="A60" s="2"/>
      <c r="B60" s="69" t="s">
        <v>27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87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9"/>
    </row>
    <row r="61" spans="1:78" ht="13.5" customHeight="1" x14ac:dyDescent="0.15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87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7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7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2" t="s">
        <v>28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7" t="s">
        <v>114</v>
      </c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7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7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7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7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7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7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7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7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7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7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7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7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7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7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7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90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qQ1sG9w/6B/4G3OcsB9b+aqQoT43pOU+qeCM93aEEES2RdApqvr28pI/5S+QUxkAFiTeyPdDkLW0ccZfRk72tA==" saltValue="1C3r42vaq1nrOexKk5B8j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0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51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52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54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55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56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57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58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59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60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61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62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63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64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325058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島根県　吉賀町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56.63</v>
      </c>
      <c r="P6" s="21">
        <f t="shared" si="3"/>
        <v>97.87</v>
      </c>
      <c r="Q6" s="21">
        <f t="shared" si="3"/>
        <v>3047</v>
      </c>
      <c r="R6" s="21">
        <f t="shared" si="3"/>
        <v>5814</v>
      </c>
      <c r="S6" s="21">
        <f t="shared" si="3"/>
        <v>336.5</v>
      </c>
      <c r="T6" s="21">
        <f t="shared" si="3"/>
        <v>17.28</v>
      </c>
      <c r="U6" s="21">
        <f t="shared" si="3"/>
        <v>5560</v>
      </c>
      <c r="V6" s="21">
        <f t="shared" si="3"/>
        <v>45.75</v>
      </c>
      <c r="W6" s="21">
        <f t="shared" si="3"/>
        <v>121.53</v>
      </c>
      <c r="X6" s="22">
        <f>IF(X7="",NA(),X7)</f>
        <v>103.46</v>
      </c>
      <c r="Y6" s="22">
        <f t="shared" ref="Y6:AG6" si="4">IF(Y7="",NA(),Y7)</f>
        <v>102.9</v>
      </c>
      <c r="Z6" s="22">
        <f t="shared" si="4"/>
        <v>105.42</v>
      </c>
      <c r="AA6" s="22">
        <f t="shared" si="4"/>
        <v>105.76</v>
      </c>
      <c r="AB6" s="22">
        <f t="shared" si="4"/>
        <v>108.55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149.4</v>
      </c>
      <c r="AU6" s="22">
        <f t="shared" ref="AU6:BC6" si="6">IF(AU7="",NA(),AU7)</f>
        <v>166.96</v>
      </c>
      <c r="AV6" s="22">
        <f t="shared" si="6"/>
        <v>199.08</v>
      </c>
      <c r="AW6" s="22">
        <f t="shared" si="6"/>
        <v>202.77</v>
      </c>
      <c r="AX6" s="22">
        <f t="shared" si="6"/>
        <v>240.04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1400.64</v>
      </c>
      <c r="BF6" s="22">
        <f t="shared" ref="BF6:BN6" si="7">IF(BF7="",NA(),BF7)</f>
        <v>1360.99</v>
      </c>
      <c r="BG6" s="22">
        <f t="shared" si="7"/>
        <v>1257.68</v>
      </c>
      <c r="BH6" s="22">
        <f t="shared" si="7"/>
        <v>1180.23</v>
      </c>
      <c r="BI6" s="22">
        <f t="shared" si="7"/>
        <v>1096.52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54.8</v>
      </c>
      <c r="BQ6" s="22">
        <f t="shared" ref="BQ6:BY6" si="8">IF(BQ7="",NA(),BQ7)</f>
        <v>56.34</v>
      </c>
      <c r="BR6" s="22">
        <f t="shared" si="8"/>
        <v>59.48</v>
      </c>
      <c r="BS6" s="22">
        <f t="shared" si="8"/>
        <v>59.13</v>
      </c>
      <c r="BT6" s="22">
        <f t="shared" si="8"/>
        <v>60.4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280.47000000000003</v>
      </c>
      <c r="CB6" s="22">
        <f t="shared" ref="CB6:CJ6" si="9">IF(CB7="",NA(),CB7)</f>
        <v>268.60000000000002</v>
      </c>
      <c r="CC6" s="22">
        <f t="shared" si="9"/>
        <v>248.67</v>
      </c>
      <c r="CD6" s="22">
        <f t="shared" si="9"/>
        <v>259.72000000000003</v>
      </c>
      <c r="CE6" s="22">
        <f t="shared" si="9"/>
        <v>249.11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69.72</v>
      </c>
      <c r="CM6" s="22">
        <f t="shared" ref="CM6:CU6" si="10">IF(CM7="",NA(),CM7)</f>
        <v>67.260000000000005</v>
      </c>
      <c r="CN6" s="22">
        <f t="shared" si="10"/>
        <v>73.05</v>
      </c>
      <c r="CO6" s="22">
        <f t="shared" si="10"/>
        <v>71.06</v>
      </c>
      <c r="CP6" s="22">
        <f t="shared" si="10"/>
        <v>69.040000000000006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79.239999999999995</v>
      </c>
      <c r="CX6" s="22">
        <f t="shared" ref="CX6:DF6" si="11">IF(CX7="",NA(),CX7)</f>
        <v>80.59</v>
      </c>
      <c r="CY6" s="22">
        <f t="shared" si="11"/>
        <v>77.040000000000006</v>
      </c>
      <c r="CZ6" s="22">
        <f t="shared" si="11"/>
        <v>75.73</v>
      </c>
      <c r="DA6" s="22">
        <f t="shared" si="11"/>
        <v>78.8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55.42</v>
      </c>
      <c r="DI6" s="22">
        <f t="shared" ref="DI6:DQ6" si="12">IF(DI7="",NA(),DI7)</f>
        <v>57.34</v>
      </c>
      <c r="DJ6" s="22">
        <f t="shared" si="12"/>
        <v>59.06</v>
      </c>
      <c r="DK6" s="22">
        <f t="shared" si="12"/>
        <v>60.6</v>
      </c>
      <c r="DL6" s="22">
        <f t="shared" si="12"/>
        <v>62.29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2">
        <f>IF(DS7="",NA(),DS7)</f>
        <v>9.6999999999999993</v>
      </c>
      <c r="DT6" s="22">
        <f t="shared" ref="DT6:EB6" si="13">IF(DT7="",NA(),DT7)</f>
        <v>8.7899999999999991</v>
      </c>
      <c r="DU6" s="22">
        <f t="shared" si="13"/>
        <v>13.97</v>
      </c>
      <c r="DV6" s="22">
        <f t="shared" si="13"/>
        <v>20.84</v>
      </c>
      <c r="DW6" s="22">
        <f t="shared" si="13"/>
        <v>36.19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0.32</v>
      </c>
      <c r="EE6" s="22">
        <f t="shared" ref="EE6:EM6" si="14">IF(EE7="",NA(),EE7)</f>
        <v>0.71</v>
      </c>
      <c r="EF6" s="22">
        <f t="shared" si="14"/>
        <v>0.82</v>
      </c>
      <c r="EG6" s="22">
        <f t="shared" si="14"/>
        <v>0.78</v>
      </c>
      <c r="EH6" s="22">
        <f t="shared" si="14"/>
        <v>0.64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325058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56.63</v>
      </c>
      <c r="P7" s="25">
        <v>97.87</v>
      </c>
      <c r="Q7" s="25">
        <v>3047</v>
      </c>
      <c r="R7" s="25">
        <v>5814</v>
      </c>
      <c r="S7" s="25">
        <v>336.5</v>
      </c>
      <c r="T7" s="25">
        <v>17.28</v>
      </c>
      <c r="U7" s="25">
        <v>5560</v>
      </c>
      <c r="V7" s="25">
        <v>45.75</v>
      </c>
      <c r="W7" s="25">
        <v>121.53</v>
      </c>
      <c r="X7" s="25">
        <v>103.46</v>
      </c>
      <c r="Y7" s="25">
        <v>102.9</v>
      </c>
      <c r="Z7" s="25">
        <v>105.42</v>
      </c>
      <c r="AA7" s="25">
        <v>105.76</v>
      </c>
      <c r="AB7" s="25">
        <v>108.55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149.4</v>
      </c>
      <c r="AU7" s="25">
        <v>166.96</v>
      </c>
      <c r="AV7" s="25">
        <v>199.08</v>
      </c>
      <c r="AW7" s="25">
        <v>202.77</v>
      </c>
      <c r="AX7" s="25">
        <v>240.04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1400.64</v>
      </c>
      <c r="BF7" s="25">
        <v>1360.99</v>
      </c>
      <c r="BG7" s="25">
        <v>1257.68</v>
      </c>
      <c r="BH7" s="25">
        <v>1180.23</v>
      </c>
      <c r="BI7" s="25">
        <v>1096.52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54.8</v>
      </c>
      <c r="BQ7" s="25">
        <v>56.34</v>
      </c>
      <c r="BR7" s="25">
        <v>59.48</v>
      </c>
      <c r="BS7" s="25">
        <v>59.13</v>
      </c>
      <c r="BT7" s="25">
        <v>60.4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280.47000000000003</v>
      </c>
      <c r="CB7" s="25">
        <v>268.60000000000002</v>
      </c>
      <c r="CC7" s="25">
        <v>248.67</v>
      </c>
      <c r="CD7" s="25">
        <v>259.72000000000003</v>
      </c>
      <c r="CE7" s="25">
        <v>249.11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69.72</v>
      </c>
      <c r="CM7" s="25">
        <v>67.260000000000005</v>
      </c>
      <c r="CN7" s="25">
        <v>73.05</v>
      </c>
      <c r="CO7" s="25">
        <v>71.06</v>
      </c>
      <c r="CP7" s="25">
        <v>69.040000000000006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79.239999999999995</v>
      </c>
      <c r="CX7" s="25">
        <v>80.59</v>
      </c>
      <c r="CY7" s="25">
        <v>77.040000000000006</v>
      </c>
      <c r="CZ7" s="25">
        <v>75.73</v>
      </c>
      <c r="DA7" s="25">
        <v>78.8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55.42</v>
      </c>
      <c r="DI7" s="25">
        <v>57.34</v>
      </c>
      <c r="DJ7" s="25">
        <v>59.06</v>
      </c>
      <c r="DK7" s="25">
        <v>60.6</v>
      </c>
      <c r="DL7" s="25">
        <v>62.29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9.6999999999999993</v>
      </c>
      <c r="DT7" s="25">
        <v>8.7899999999999991</v>
      </c>
      <c r="DU7" s="25">
        <v>13.97</v>
      </c>
      <c r="DV7" s="25">
        <v>20.84</v>
      </c>
      <c r="DW7" s="25">
        <v>36.19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0.32</v>
      </c>
      <c r="EE7" s="25">
        <v>0.71</v>
      </c>
      <c r="EF7" s="25">
        <v>0.82</v>
      </c>
      <c r="EG7" s="25">
        <v>0.78</v>
      </c>
      <c r="EH7" s="25">
        <v>0.64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2024-01-19T00:14:18Z</cp:lastPrinted>
  <dcterms:created xsi:type="dcterms:W3CDTF">2023-12-05T00:58:52Z</dcterms:created>
  <dcterms:modified xsi:type="dcterms:W3CDTF">2024-01-19T00:14:19Z</dcterms:modified>
  <cp:category/>
</cp:coreProperties>
</file>