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I:\総務財政課\2_財政係\★公営企業会計関係\★経営比較分析表\R05\R6.1.16【２／７（水）県〆切】公営企業に係る「経営比較分析表」の分析等について\☆津和野町\"/>
    </mc:Choice>
  </mc:AlternateContent>
  <xr:revisionPtr revIDLastSave="0" documentId="13_ncr:1_{10BB7C47-C099-4A0F-92A8-BB2A6981D0E7}" xr6:coauthVersionLast="36" xr6:coauthVersionMax="36" xr10:uidLastSave="{00000000-0000-0000-0000-000000000000}"/>
  <workbookProtection workbookAlgorithmName="SHA-512" workbookHashValue="8JSPGIRiS/71HDJIsAWR1eHop4Nw3CRz3IrpPHjT4uc4wsu4EzleepmDyWh/QoSTr5mDnSNj00mpmChWuKKKtQ==" workbookSaltValue="XIic8roP24J/eDRogbi/r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AT10" i="4"/>
  <c r="AL10" i="4"/>
  <c r="AD10" i="4"/>
  <c r="P10" i="4"/>
  <c r="I10" i="4"/>
  <c r="B10"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<sst xmlns="http://schemas.openxmlformats.org/spreadsheetml/2006/main" count="236" uniqueCount="120">
  <si>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</si>
  <si>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</si>
  <si>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</si>
  <si>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</si>
  <si>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</si>
  <si>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</si>
  <si>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</si>
  <si>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</si>
  <si>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</si>
  <si>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</si>
  <si>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</si>
  <si>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</si>
  <si>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</si>
  <si>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</si>
  <si>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</si>
  <si>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</si>
  <si>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</si>
  <si>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</si>
  <si>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</si>
  <si>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</si>
  <si>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</si>
  <si>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</si>
  <si>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</si>
  <si>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</si>
  <si>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</si>
  <si>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</si>
  <si>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</si>
  <si>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</si>
  <si>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</si>
  <si>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</si>
  <si>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</si>
  <si>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</si>
  <si>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</si>
  <si>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</si>
  <si>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</si>
  <si>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</si>
  <si>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</si>
  <si>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</si>
  <si>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</si>
  <si>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</si>
  <si>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</si>
  <si>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</si>
  <si>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</si>
  <si>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</si>
  <si>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</si>
  <si>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</si>
  <si>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</si>
  <si>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</si>
  <si>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</si>
  <si>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</si>
  <si>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</si>
  <si>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</si>
  <si>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</si>
  <si>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</si>
  <si>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</si>
  <si>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</si>
  <si>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</si>
  <si>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</si>
  <si>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</si>
  <si>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</si>
  <si>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</si>
  <si>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</si>
  <si>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</si>
  <si>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</si>
  <si>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</si>
  <si>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</si>
  <si>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</si>
  <si>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</si>
  <si>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</si>
  <si>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</si>
  <si>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</si>
  <si>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</si>
  <si>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</si>
  <si>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</si>
  <si>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</si>
  <si>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</si>
  <si>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</si>
  <si>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</si>
  <si>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</si>
  <si>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</si>
  <si>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</si>
  <si>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</si>
  <si>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</si>
  <si>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</si>
  <si>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</si>
  <si>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</si>
  <si>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</si>
  <si>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</si>
  <si>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</si>
  <si>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</si>
  <si>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</si>
  <si>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</si>
  <si>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</si>
  <si>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</si>
  <si>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</si>
  <si>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</si>
  <si>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</si>
  <si>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</si>
  <si>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津和野町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</si>
  <si>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</si>
  <si>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</si>
  <si>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</si>
  <si>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</si>
  <si>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</si>
  <si>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</si>
  <si>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</si>
  <si>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</si>
  <si>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</si>
  <si>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</si>
  <si>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</si>
  <si>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</si>
  <si>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</si>
  <si>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</si>
  <si>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</si>
  <si>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</si>
  <si>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</si>
  <si>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</si>
  <si>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当町にある2処理区のうち、津和野処理区については現在も未普及地域解消のために継続的に整備を実施している状況にある。
　現況では、使用料金収入により補えない費用については、一般会計繰入金により補填を行っており、未普及地域の整備が完了するまでは企業債の借入れが必要であり、今後、償還額が増加していくことから、経営状況は厳しくなることが想定される。
　人口減少に伴い、使用料収入は前年度より3.55％減となったが、水洗化率は全国平均値よりも低く、未だ未接続の世帯があるため更なる接続率のアップ（使用料金収入の増加）に向け、町民への加入促進を図っていく必要がある。</t>
    <rPh sb="1" eb="2">
      <t>トウ</t>
    </rPh>
    <rPh sb="2" eb="3">
      <t>チョウ</t>
    </rPh>
    <rPh sb="7" eb="9">
      <t>ショリ</t>
    </rPh>
    <rPh sb="9" eb="10">
      <t>ク</t>
    </rPh>
    <rPh sb="14" eb="17">
      <t>ツワノ</t>
    </rPh>
    <rPh sb="17" eb="19">
      <t>ショリ</t>
    </rPh>
    <rPh sb="19" eb="20">
      <t>ク</t>
    </rPh>
    <rPh sb="25" eb="27">
      <t>ゲンザイ</t>
    </rPh>
    <rPh sb="28" eb="29">
      <t>ミ</t>
    </rPh>
    <rPh sb="29" eb="31">
      <t>フキュウ</t>
    </rPh>
    <rPh sb="31" eb="33">
      <t>チイキ</t>
    </rPh>
    <rPh sb="33" eb="35">
      <t>カイショウ</t>
    </rPh>
    <rPh sb="39" eb="42">
      <t>ケイゾクテキ</t>
    </rPh>
    <rPh sb="43" eb="45">
      <t>セイビ</t>
    </rPh>
    <rPh sb="46" eb="48">
      <t>ジッシ</t>
    </rPh>
    <rPh sb="52" eb="54">
      <t>ジョウキョウ</t>
    </rPh>
    <rPh sb="60" eb="62">
      <t>ゲンキョウ</t>
    </rPh>
    <rPh sb="65" eb="67">
      <t>シヨウ</t>
    </rPh>
    <rPh sb="67" eb="69">
      <t>リョウキン</t>
    </rPh>
    <rPh sb="69" eb="71">
      <t>シュウニュウ</t>
    </rPh>
    <rPh sb="74" eb="75">
      <t>オギナ</t>
    </rPh>
    <rPh sb="78" eb="80">
      <t>ヒヨウ</t>
    </rPh>
    <rPh sb="86" eb="88">
      <t>イッパン</t>
    </rPh>
    <rPh sb="88" eb="90">
      <t>カイケイ</t>
    </rPh>
    <rPh sb="90" eb="92">
      <t>クリイレ</t>
    </rPh>
    <rPh sb="92" eb="93">
      <t>キン</t>
    </rPh>
    <rPh sb="96" eb="98">
      <t>ホテン</t>
    </rPh>
    <rPh sb="99" eb="100">
      <t>オコナ</t>
    </rPh>
    <rPh sb="105" eb="108">
      <t>ミフキュウ</t>
    </rPh>
    <rPh sb="108" eb="110">
      <t>チイキ</t>
    </rPh>
    <rPh sb="111" eb="113">
      <t>セイビ</t>
    </rPh>
    <rPh sb="114" eb="116">
      <t>カンリョウ</t>
    </rPh>
    <rPh sb="121" eb="123">
      <t>キギョウ</t>
    </rPh>
    <rPh sb="123" eb="124">
      <t>サイ</t>
    </rPh>
    <rPh sb="125" eb="127">
      <t>カリイ</t>
    </rPh>
    <rPh sb="129" eb="131">
      <t>ヒツヨウ</t>
    </rPh>
    <rPh sb="135" eb="137">
      <t>コンゴ</t>
    </rPh>
    <rPh sb="138" eb="140">
      <t>ショウカン</t>
    </rPh>
    <rPh sb="140" eb="141">
      <t>ガク</t>
    </rPh>
    <rPh sb="142" eb="144">
      <t>ゾウカ</t>
    </rPh>
    <rPh sb="153" eb="155">
      <t>ケイエイ</t>
    </rPh>
    <rPh sb="155" eb="157">
      <t>ジョウキョウ</t>
    </rPh>
    <rPh sb="158" eb="159">
      <t>キビ</t>
    </rPh>
    <rPh sb="166" eb="168">
      <t>ソウテイ</t>
    </rPh>
    <rPh sb="174" eb="176">
      <t>ジンコウ</t>
    </rPh>
    <rPh sb="176" eb="178">
      <t>ゲンショウ</t>
    </rPh>
    <rPh sb="179" eb="180">
      <t>トモナ</t>
    </rPh>
    <rPh sb="182" eb="184">
      <t>シヨウ</t>
    </rPh>
    <rPh sb="184" eb="185">
      <t>リョウ</t>
    </rPh>
    <rPh sb="185" eb="187">
      <t>シュウニュウ</t>
    </rPh>
    <rPh sb="188" eb="191">
      <t>ゼンネンド</t>
    </rPh>
    <rPh sb="198" eb="199">
      <t>ゲン</t>
    </rPh>
    <rPh sb="205" eb="208">
      <t>スイセンカ</t>
    </rPh>
    <rPh sb="208" eb="209">
      <t>リツ</t>
    </rPh>
    <rPh sb="210" eb="212">
      <t>ゼンコク</t>
    </rPh>
    <rPh sb="212" eb="214">
      <t>ヘイキン</t>
    </rPh>
    <rPh sb="214" eb="215">
      <t>アタイ</t>
    </rPh>
    <rPh sb="218" eb="219">
      <t>ヒク</t>
    </rPh>
    <rPh sb="221" eb="222">
      <t>イマ</t>
    </rPh>
    <rPh sb="223" eb="226">
      <t>ミセツゾク</t>
    </rPh>
    <rPh sb="227" eb="229">
      <t>セタイ</t>
    </rPh>
    <rPh sb="234" eb="235">
      <t>サラ</t>
    </rPh>
    <rPh sb="237" eb="239">
      <t>セツゾク</t>
    </rPh>
    <rPh sb="239" eb="240">
      <t>リツ</t>
    </rPh>
    <rPh sb="245" eb="247">
      <t>シヨウ</t>
    </rPh>
    <rPh sb="247" eb="249">
      <t>リョウキン</t>
    </rPh>
    <rPh sb="249" eb="251">
      <t>シュウニュウ</t>
    </rPh>
    <rPh sb="252" eb="254">
      <t>ゾウカ</t>
    </rPh>
    <rPh sb="256" eb="257">
      <t>ム</t>
    </rPh>
    <rPh sb="259" eb="261">
      <t>チョウミン</t>
    </rPh>
    <rPh sb="263" eb="265">
      <t>カニュウ</t>
    </rPh>
    <rPh sb="265" eb="267">
      <t>ソクシン</t>
    </rPh>
    <rPh sb="268" eb="269">
      <t>ハカ</t>
    </rPh>
    <rPh sb="273" eb="275">
      <t>ヒツヨウ</t>
    </rPh>
    <phoneticPr fontId="4"/>
  </si>
  <si>
    <t>　管渠については、平成7年に布設されたものが最も古く、現在布設から28年が経過しているが、管渠の標準耐用年数が50年であることから、現在のところ早急な更新の必要はない。
　今後は、定期的な点検等を実施し、管渠等施設の長寿命化を図っていく計画である。</t>
    <rPh sb="1" eb="2">
      <t>カン</t>
    </rPh>
    <rPh sb="2" eb="3">
      <t>キョ</t>
    </rPh>
    <rPh sb="9" eb="11">
      <t>ヘイセイ</t>
    </rPh>
    <rPh sb="12" eb="13">
      <t>ネン</t>
    </rPh>
    <rPh sb="14" eb="16">
      <t>フセツ</t>
    </rPh>
    <rPh sb="22" eb="23">
      <t>モット</t>
    </rPh>
    <rPh sb="24" eb="25">
      <t>フル</t>
    </rPh>
    <rPh sb="27" eb="29">
      <t>ゲンザイ</t>
    </rPh>
    <rPh sb="29" eb="31">
      <t>フセツ</t>
    </rPh>
    <rPh sb="35" eb="36">
      <t>ネン</t>
    </rPh>
    <rPh sb="37" eb="39">
      <t>ケイカ</t>
    </rPh>
    <rPh sb="45" eb="46">
      <t>カン</t>
    </rPh>
    <rPh sb="46" eb="47">
      <t>キョ</t>
    </rPh>
    <rPh sb="48" eb="50">
      <t>ヒョウジュン</t>
    </rPh>
    <rPh sb="50" eb="52">
      <t>タイヨウ</t>
    </rPh>
    <rPh sb="52" eb="54">
      <t>ネンスウ</t>
    </rPh>
    <rPh sb="57" eb="58">
      <t>ネン</t>
    </rPh>
    <rPh sb="66" eb="68">
      <t>ゲンザイ</t>
    </rPh>
    <rPh sb="72" eb="74">
      <t>ソウキュウ</t>
    </rPh>
    <rPh sb="75" eb="77">
      <t>コウシン</t>
    </rPh>
    <rPh sb="78" eb="80">
      <t>ヒツヨウ</t>
    </rPh>
    <rPh sb="86" eb="88">
      <t>コンゴ</t>
    </rPh>
    <rPh sb="90" eb="93">
      <t>テイキテキ</t>
    </rPh>
    <rPh sb="94" eb="96">
      <t>テンケン</t>
    </rPh>
    <rPh sb="96" eb="97">
      <t>トウ</t>
    </rPh>
    <rPh sb="98" eb="100">
      <t>ジッシ</t>
    </rPh>
    <rPh sb="102" eb="103">
      <t>カン</t>
    </rPh>
    <rPh sb="103" eb="104">
      <t>キョ</t>
    </rPh>
    <rPh sb="104" eb="105">
      <t>トウ</t>
    </rPh>
    <rPh sb="105" eb="107">
      <t>シセツ</t>
    </rPh>
    <rPh sb="108" eb="109">
      <t>チョウ</t>
    </rPh>
    <rPh sb="109" eb="112">
      <t>ジュミョウカ</t>
    </rPh>
    <rPh sb="113" eb="114">
      <t>ハカ</t>
    </rPh>
    <rPh sb="118" eb="120">
      <t>ケイカク</t>
    </rPh>
    <phoneticPr fontId="4"/>
  </si>
  <si>
    <t>　今後、経営状態が厳しくなっていくことが想定されることから、更なる接続率のアップ（使用料金収入の増加）に向け、町民への加入促進を図っていく必要がある。
 料金改定については、未普及区域の整備完了後、加入率が上昇した段階で経営状況を鑑み検討する。改定時期は農業集落排水施設事業の使用料金と統一金額であることから、時期を合わせて行う予定である。
　事業計画についても、処理区面積の縮小を含め、現在検討中である。
　現在、令和6年4月からの法的化へ向け、固定資産調査・評価、また、例規整備、システム導入等の業務を行っているため費用が嵩んでいる。今後、ストックマネジメント計画に基づき、施設の改築・更新を実施する予定であるが、事業を平準化させて実施する必要がある。</t>
    <rPh sb="1" eb="3">
      <t>コンゴ</t>
    </rPh>
    <rPh sb="4" eb="6">
      <t>ケイエイ</t>
    </rPh>
    <rPh sb="6" eb="8">
      <t>ジョウタイ</t>
    </rPh>
    <rPh sb="9" eb="10">
      <t>キビ</t>
    </rPh>
    <rPh sb="20" eb="22">
      <t>ソウテイ</t>
    </rPh>
    <rPh sb="30" eb="31">
      <t>サラ</t>
    </rPh>
    <rPh sb="33" eb="35">
      <t>セツゾク</t>
    </rPh>
    <rPh sb="35" eb="36">
      <t>リツ</t>
    </rPh>
    <rPh sb="41" eb="43">
      <t>シヨウ</t>
    </rPh>
    <rPh sb="43" eb="44">
      <t>リョウ</t>
    </rPh>
    <rPh sb="44" eb="45">
      <t>キン</t>
    </rPh>
    <rPh sb="45" eb="47">
      <t>シュウニュウ</t>
    </rPh>
    <rPh sb="48" eb="50">
      <t>ゾウカ</t>
    </rPh>
    <rPh sb="52" eb="53">
      <t>ム</t>
    </rPh>
    <rPh sb="55" eb="57">
      <t>チョウミン</t>
    </rPh>
    <rPh sb="59" eb="61">
      <t>カニュウ</t>
    </rPh>
    <rPh sb="61" eb="63">
      <t>ソクシン</t>
    </rPh>
    <rPh sb="64" eb="65">
      <t>ハカ</t>
    </rPh>
    <rPh sb="69" eb="71">
      <t>ヒツヨウ</t>
    </rPh>
    <rPh sb="77" eb="79">
      <t>リョウキン</t>
    </rPh>
    <rPh sb="79" eb="81">
      <t>カイテイ</t>
    </rPh>
    <rPh sb="87" eb="90">
      <t>ミフキュウ</t>
    </rPh>
    <rPh sb="90" eb="92">
      <t>クイキ</t>
    </rPh>
    <rPh sb="93" eb="95">
      <t>セイビ</t>
    </rPh>
    <rPh sb="95" eb="97">
      <t>カンリョウ</t>
    </rPh>
    <rPh sb="97" eb="98">
      <t>ゴ</t>
    </rPh>
    <rPh sb="99" eb="101">
      <t>カニュウ</t>
    </rPh>
    <rPh sb="101" eb="102">
      <t>リツ</t>
    </rPh>
    <rPh sb="103" eb="105">
      <t>ジョウショウ</t>
    </rPh>
    <rPh sb="107" eb="109">
      <t>ダンカイ</t>
    </rPh>
    <rPh sb="110" eb="112">
      <t>ケイエイ</t>
    </rPh>
    <rPh sb="112" eb="114">
      <t>ジョウキョウ</t>
    </rPh>
    <rPh sb="115" eb="116">
      <t>カンガ</t>
    </rPh>
    <rPh sb="117" eb="119">
      <t>ケントウ</t>
    </rPh>
    <rPh sb="122" eb="124">
      <t>カイテイ</t>
    </rPh>
    <rPh sb="124" eb="126">
      <t>ジキ</t>
    </rPh>
    <rPh sb="127" eb="129">
      <t>ノウギョウ</t>
    </rPh>
    <rPh sb="129" eb="131">
      <t>シュウラク</t>
    </rPh>
    <rPh sb="131" eb="133">
      <t>ハイスイ</t>
    </rPh>
    <rPh sb="133" eb="135">
      <t>シセツ</t>
    </rPh>
    <rPh sb="135" eb="137">
      <t>ジギョウ</t>
    </rPh>
    <rPh sb="138" eb="140">
      <t>シヨウ</t>
    </rPh>
    <rPh sb="140" eb="141">
      <t>リョウ</t>
    </rPh>
    <rPh sb="141" eb="142">
      <t>キン</t>
    </rPh>
    <rPh sb="143" eb="145">
      <t>トウイツ</t>
    </rPh>
    <rPh sb="145" eb="147">
      <t>キンガク</t>
    </rPh>
    <rPh sb="155" eb="157">
      <t>ジキ</t>
    </rPh>
    <rPh sb="158" eb="159">
      <t>ア</t>
    </rPh>
    <rPh sb="162" eb="163">
      <t>オコナ</t>
    </rPh>
    <rPh sb="164" eb="166">
      <t>ヨテイ</t>
    </rPh>
    <rPh sb="172" eb="174">
      <t>ジギョウ</t>
    </rPh>
    <rPh sb="174" eb="176">
      <t>ケイカク</t>
    </rPh>
    <rPh sb="182" eb="184">
      <t>ショリ</t>
    </rPh>
    <rPh sb="184" eb="185">
      <t>ク</t>
    </rPh>
    <rPh sb="185" eb="187">
      <t>メンセキ</t>
    </rPh>
    <rPh sb="188" eb="190">
      <t>シュクショウ</t>
    </rPh>
    <rPh sb="191" eb="192">
      <t>フク</t>
    </rPh>
    <rPh sb="194" eb="196">
      <t>ゲンザイ</t>
    </rPh>
    <rPh sb="196" eb="199">
      <t>ケントウチュウ</t>
    </rPh>
    <rPh sb="205" eb="207">
      <t>ゲンザイ</t>
    </rPh>
    <rPh sb="208" eb="210">
      <t>レイワ</t>
    </rPh>
    <rPh sb="211" eb="212">
      <t>ネン</t>
    </rPh>
    <rPh sb="213" eb="214">
      <t>ガツ</t>
    </rPh>
    <rPh sb="217" eb="219">
      <t>ホウテキ</t>
    </rPh>
    <rPh sb="219" eb="220">
      <t>カ</t>
    </rPh>
    <rPh sb="221" eb="222">
      <t>ム</t>
    </rPh>
    <rPh sb="224" eb="226">
      <t>コテイ</t>
    </rPh>
    <rPh sb="226" eb="228">
      <t>シサン</t>
    </rPh>
    <rPh sb="228" eb="230">
      <t>チョウサ</t>
    </rPh>
    <rPh sb="231" eb="233">
      <t>ヒョウカ</t>
    </rPh>
    <rPh sb="237" eb="239">
      <t>レイキ</t>
    </rPh>
    <rPh sb="239" eb="241">
      <t>セイビ</t>
    </rPh>
    <rPh sb="250" eb="252">
      <t>ギョウム</t>
    </rPh>
    <rPh sb="253" eb="254">
      <t>オコナ</t>
    </rPh>
    <rPh sb="260" eb="262">
      <t>ヒヨウ</t>
    </rPh>
    <rPh sb="263" eb="264">
      <t>カサ</t>
    </rPh>
    <rPh sb="269" eb="271">
      <t>コンゴ</t>
    </rPh>
    <rPh sb="282" eb="284">
      <t>ケイカク</t>
    </rPh>
    <rPh sb="285" eb="286">
      <t>モト</t>
    </rPh>
    <rPh sb="289" eb="291">
      <t>シセツ</t>
    </rPh>
    <rPh sb="292" eb="294">
      <t>カイチク</t>
    </rPh>
    <rPh sb="295" eb="297">
      <t>コウシン</t>
    </rPh>
    <rPh sb="298" eb="300">
      <t>ジッシ</t>
    </rPh>
    <rPh sb="302" eb="304">
      <t>ヨテイ</t>
    </rPh>
    <rPh sb="309" eb="311">
      <t>ジギョウ</t>
    </rPh>
    <rPh sb="312" eb="315">
      <t>ヘイジュンカ</t>
    </rPh>
    <rPh sb="318" eb="320">
      <t>ジッシ</t>
    </rPh>
    <rPh sb="322" eb="3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</si>
</sst>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F7-42E4-9AEB-CBF31570024F}"/>
            </c:ext>
          </c:extLst>
        </c:ser>
        <c:dLbls>
          <c:showLegendKey val="0"/>
          <c:showVal val="0"/>
          <c:showCatName val="0"/>
          <c:showSerName val="0"/>
          <c:showPercent val="0"/>
          <c:showBubbleSize val="0"/>
        </c:dLbls>
        <c:gapWidth val="150"/>
        <c:axId val="187844344"/>
        <c:axId val="18743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89F7-42E4-9AEB-CBF31570024F}"/>
            </c:ext>
          </c:extLst>
        </c:ser>
        <c:dLbls>
          <c:showLegendKey val="0"/>
          <c:showVal val="0"/>
          <c:showCatName val="0"/>
          <c:showSerName val="0"/>
          <c:showPercent val="0"/>
          <c:showBubbleSize val="0"/>
        </c:dLbls>
        <c:marker val="1"/>
        <c:smooth val="0"/>
        <c:axId val="187844344"/>
        <c:axId val="187435696"/>
      </c:lineChart>
      <c:dateAx>
        <c:axId val="187844344"/>
        <c:scaling>
          <c:orientation val="minMax"/>
        </c:scaling>
        <c:delete val="1"/>
        <c:axPos val="b"/>
        <c:numFmt formatCode="&quot;H&quot;yy" sourceLinked="1"/>
        <c:majorTickMark val="none"/>
        <c:minorTickMark val="none"/>
        <c:tickLblPos val="none"/>
        <c:crossAx val="187435696"/>
        <c:crosses val="autoZero"/>
        <c:auto val="1"/>
        <c:lblOffset val="100"/>
        <c:baseTimeUnit val="years"/>
      </c:dateAx>
      <c:valAx>
        <c:axId val="18743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4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38.299999999999997</c:v>
                </c:pt>
                <c:pt idx="1">
                  <c:v>41.35</c:v>
                </c:pt>
                <c:pt idx="2">
                  <c:v>41.75</c:v>
                </c:pt>
                <c:pt idx="3">
                  <c:v>40.99</c:v>
                </c:pt>
                <c:pt idx="4">
                  <c:v>40.35</c:v>
                </c:pt>
              </c:numCache>
            </c:numRef>
          </c:val>
          <c:extLst>
            <c:ext xmlns:c16="http://schemas.microsoft.com/office/drawing/2014/chart" uri="{C3380CC4-5D6E-409C-BE32-E72D297353CC}">
              <c16:uniqueId val="{00000000-C687-42E7-8E91-5EC13D1DA779}"/>
            </c:ext>
          </c:extLst>
        </c:ser>
        <c:dLbls>
          <c:showLegendKey val="0"/>
          <c:showVal val="0"/>
          <c:showCatName val="0"/>
          <c:showSerName val="0"/>
          <c:showPercent val="0"/>
          <c:showBubbleSize val="0"/>
        </c:dLbls>
        <c:gapWidth val="150"/>
        <c:axId val="188228056"/>
        <c:axId val="18924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C687-42E7-8E91-5EC13D1DA779}"/>
            </c:ext>
          </c:extLst>
        </c:ser>
        <c:dLbls>
          <c:showLegendKey val="0"/>
          <c:showVal val="0"/>
          <c:showCatName val="0"/>
          <c:showSerName val="0"/>
          <c:showPercent val="0"/>
          <c:showBubbleSize val="0"/>
        </c:dLbls>
        <c:marker val="1"/>
        <c:smooth val="0"/>
        <c:axId val="188228056"/>
        <c:axId val="189247896"/>
      </c:lineChart>
      <c:dateAx>
        <c:axId val="188228056"/>
        <c:scaling>
          <c:orientation val="minMax"/>
        </c:scaling>
        <c:delete val="1"/>
        <c:axPos val="b"/>
        <c:numFmt formatCode="&quot;H&quot;yy" sourceLinked="1"/>
        <c:majorTickMark val="none"/>
        <c:minorTickMark val="none"/>
        <c:tickLblPos val="none"/>
        <c:crossAx val="189247896"/>
        <c:crosses val="autoZero"/>
        <c:auto val="1"/>
        <c:lblOffset val="100"/>
        <c:baseTimeUnit val="years"/>
      </c:dateAx>
      <c:valAx>
        <c:axId val="18924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2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64.489999999999995</c:v>
                </c:pt>
                <c:pt idx="1">
                  <c:v>66.23</c:v>
                </c:pt>
                <c:pt idx="2">
                  <c:v>68.11</c:v>
                </c:pt>
                <c:pt idx="3">
                  <c:v>68.38</c:v>
                </c:pt>
                <c:pt idx="4">
                  <c:v>69.569999999999993</c:v>
                </c:pt>
              </c:numCache>
            </c:numRef>
          </c:val>
          <c:extLst>
            <c:ext xmlns:c16="http://schemas.microsoft.com/office/drawing/2014/chart" uri="{C3380CC4-5D6E-409C-BE32-E72D297353CC}">
              <c16:uniqueId val="{00000000-96A3-472C-ABC3-3301A2A1EDB3}"/>
            </c:ext>
          </c:extLst>
        </c:ser>
        <c:dLbls>
          <c:showLegendKey val="0"/>
          <c:showVal val="0"/>
          <c:showCatName val="0"/>
          <c:showSerName val="0"/>
          <c:showPercent val="0"/>
          <c:showBubbleSize val="0"/>
        </c:dLbls>
        <c:gapWidth val="150"/>
        <c:axId val="189249072"/>
        <c:axId val="189249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96A3-472C-ABC3-3301A2A1EDB3}"/>
            </c:ext>
          </c:extLst>
        </c:ser>
        <c:dLbls>
          <c:showLegendKey val="0"/>
          <c:showVal val="0"/>
          <c:showCatName val="0"/>
          <c:showSerName val="0"/>
          <c:showPercent val="0"/>
          <c:showBubbleSize val="0"/>
        </c:dLbls>
        <c:marker val="1"/>
        <c:smooth val="0"/>
        <c:axId val="189249072"/>
        <c:axId val="189249464"/>
      </c:lineChart>
      <c:dateAx>
        <c:axId val="189249072"/>
        <c:scaling>
          <c:orientation val="minMax"/>
        </c:scaling>
        <c:delete val="1"/>
        <c:axPos val="b"/>
        <c:numFmt formatCode="&quot;H&quot;yy" sourceLinked="1"/>
        <c:majorTickMark val="none"/>
        <c:minorTickMark val="none"/>
        <c:tickLblPos val="none"/>
        <c:crossAx val="189249464"/>
        <c:crosses val="autoZero"/>
        <c:auto val="1"/>
        <c:lblOffset val="100"/>
        <c:baseTimeUnit val="years"/>
      </c:dateAx>
      <c:valAx>
        <c:axId val="18924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4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82.83</c:v>
                </c:pt>
                <c:pt idx="1">
                  <c:v>84.7</c:v>
                </c:pt>
                <c:pt idx="2">
                  <c:v>88.12</c:v>
                </c:pt>
                <c:pt idx="3">
                  <c:v>81.89</c:v>
                </c:pt>
                <c:pt idx="4">
                  <c:v>77.19</c:v>
                </c:pt>
              </c:numCache>
            </c:numRef>
          </c:val>
          <c:extLst>
            <c:ext xmlns:c16="http://schemas.microsoft.com/office/drawing/2014/chart" uri="{C3380CC4-5D6E-409C-BE32-E72D297353CC}">
              <c16:uniqueId val="{00000000-336C-4694-BF90-6C4DEF6BC661}"/>
            </c:ext>
          </c:extLst>
        </c:ser>
        <c:dLbls>
          <c:showLegendKey val="0"/>
          <c:showVal val="0"/>
          <c:showCatName val="0"/>
          <c:showSerName val="0"/>
          <c:showPercent val="0"/>
          <c:showBubbleSize val="0"/>
        </c:dLbls>
        <c:gapWidth val="150"/>
        <c:axId val="187436872"/>
        <c:axId val="18743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6C-4694-BF90-6C4DEF6BC661}"/>
            </c:ext>
          </c:extLst>
        </c:ser>
        <c:dLbls>
          <c:showLegendKey val="0"/>
          <c:showVal val="0"/>
          <c:showCatName val="0"/>
          <c:showSerName val="0"/>
          <c:showPercent val="0"/>
          <c:showBubbleSize val="0"/>
        </c:dLbls>
        <c:marker val="1"/>
        <c:smooth val="0"/>
        <c:axId val="187436872"/>
        <c:axId val="187437264"/>
      </c:lineChart>
      <c:dateAx>
        <c:axId val="187436872"/>
        <c:scaling>
          <c:orientation val="minMax"/>
        </c:scaling>
        <c:delete val="1"/>
        <c:axPos val="b"/>
        <c:numFmt formatCode="&quot;H&quot;yy" sourceLinked="1"/>
        <c:majorTickMark val="none"/>
        <c:minorTickMark val="none"/>
        <c:tickLblPos val="none"/>
        <c:crossAx val="187437264"/>
        <c:crosses val="autoZero"/>
        <c:auto val="1"/>
        <c:lblOffset val="100"/>
        <c:baseTimeUnit val="years"/>
      </c:dateAx>
      <c:valAx>
        <c:axId val="18743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3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2D-4661-8514-C3E62A6D5912}"/>
            </c:ext>
          </c:extLst>
        </c:ser>
        <c:dLbls>
          <c:showLegendKey val="0"/>
          <c:showVal val="0"/>
          <c:showCatName val="0"/>
          <c:showSerName val="0"/>
          <c:showPercent val="0"/>
          <c:showBubbleSize val="0"/>
        </c:dLbls>
        <c:gapWidth val="150"/>
        <c:axId val="187438440"/>
        <c:axId val="18743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2D-4661-8514-C3E62A6D5912}"/>
            </c:ext>
          </c:extLst>
        </c:ser>
        <c:dLbls>
          <c:showLegendKey val="0"/>
          <c:showVal val="0"/>
          <c:showCatName val="0"/>
          <c:showSerName val="0"/>
          <c:showPercent val="0"/>
          <c:showBubbleSize val="0"/>
        </c:dLbls>
        <c:marker val="1"/>
        <c:smooth val="0"/>
        <c:axId val="187438440"/>
        <c:axId val="187438832"/>
      </c:lineChart>
      <c:dateAx>
        <c:axId val="187438440"/>
        <c:scaling>
          <c:orientation val="minMax"/>
        </c:scaling>
        <c:delete val="1"/>
        <c:axPos val="b"/>
        <c:numFmt formatCode="&quot;H&quot;yy" sourceLinked="1"/>
        <c:majorTickMark val="none"/>
        <c:minorTickMark val="none"/>
        <c:tickLblPos val="none"/>
        <c:crossAx val="187438832"/>
        <c:crosses val="autoZero"/>
        <c:auto val="1"/>
        <c:lblOffset val="100"/>
        <c:baseTimeUnit val="years"/>
      </c:dateAx>
      <c:valAx>
        <c:axId val="18743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3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8A-4743-BF02-0E76EC15ED5D}"/>
            </c:ext>
          </c:extLst>
        </c:ser>
        <c:dLbls>
          <c:showLegendKey val="0"/>
          <c:showVal val="0"/>
          <c:showCatName val="0"/>
          <c:showSerName val="0"/>
          <c:showPercent val="0"/>
          <c:showBubbleSize val="0"/>
        </c:dLbls>
        <c:gapWidth val="150"/>
        <c:axId val="187441576"/>
        <c:axId val="18911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8A-4743-BF02-0E76EC15ED5D}"/>
            </c:ext>
          </c:extLst>
        </c:ser>
        <c:dLbls>
          <c:showLegendKey val="0"/>
          <c:showVal val="0"/>
          <c:showCatName val="0"/>
          <c:showSerName val="0"/>
          <c:showPercent val="0"/>
          <c:showBubbleSize val="0"/>
        </c:dLbls>
        <c:marker val="1"/>
        <c:smooth val="0"/>
        <c:axId val="187441576"/>
        <c:axId val="189114072"/>
      </c:lineChart>
      <c:dateAx>
        <c:axId val="187441576"/>
        <c:scaling>
          <c:orientation val="minMax"/>
        </c:scaling>
        <c:delete val="1"/>
        <c:axPos val="b"/>
        <c:numFmt formatCode="&quot;H&quot;yy" sourceLinked="1"/>
        <c:majorTickMark val="none"/>
        <c:minorTickMark val="none"/>
        <c:tickLblPos val="none"/>
        <c:crossAx val="189114072"/>
        <c:crosses val="autoZero"/>
        <c:auto val="1"/>
        <c:lblOffset val="100"/>
        <c:baseTimeUnit val="years"/>
      </c:dateAx>
      <c:valAx>
        <c:axId val="18911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4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34-4E1C-A216-DB3A53A9C81F}"/>
            </c:ext>
          </c:extLst>
        </c:ser>
        <c:dLbls>
          <c:showLegendKey val="0"/>
          <c:showVal val="0"/>
          <c:showCatName val="0"/>
          <c:showSerName val="0"/>
          <c:showPercent val="0"/>
          <c:showBubbleSize val="0"/>
        </c:dLbls>
        <c:gapWidth val="150"/>
        <c:axId val="187441184"/>
        <c:axId val="18744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34-4E1C-A216-DB3A53A9C81F}"/>
            </c:ext>
          </c:extLst>
        </c:ser>
        <c:dLbls>
          <c:showLegendKey val="0"/>
          <c:showVal val="0"/>
          <c:showCatName val="0"/>
          <c:showSerName val="0"/>
          <c:showPercent val="0"/>
          <c:showBubbleSize val="0"/>
        </c:dLbls>
        <c:marker val="1"/>
        <c:smooth val="0"/>
        <c:axId val="187441184"/>
        <c:axId val="187440792"/>
      </c:lineChart>
      <c:dateAx>
        <c:axId val="187441184"/>
        <c:scaling>
          <c:orientation val="minMax"/>
        </c:scaling>
        <c:delete val="1"/>
        <c:axPos val="b"/>
        <c:numFmt formatCode="&quot;H&quot;yy" sourceLinked="1"/>
        <c:majorTickMark val="none"/>
        <c:minorTickMark val="none"/>
        <c:tickLblPos val="none"/>
        <c:crossAx val="187440792"/>
        <c:crosses val="autoZero"/>
        <c:auto val="1"/>
        <c:lblOffset val="100"/>
        <c:baseTimeUnit val="years"/>
      </c:dateAx>
      <c:valAx>
        <c:axId val="18744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D3-473E-A3D0-BFFBAB42CAE6}"/>
            </c:ext>
          </c:extLst>
        </c:ser>
        <c:dLbls>
          <c:showLegendKey val="0"/>
          <c:showVal val="0"/>
          <c:showCatName val="0"/>
          <c:showSerName val="0"/>
          <c:showPercent val="0"/>
          <c:showBubbleSize val="0"/>
        </c:dLbls>
        <c:gapWidth val="150"/>
        <c:axId val="189115248"/>
        <c:axId val="18911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D3-473E-A3D0-BFFBAB42CAE6}"/>
            </c:ext>
          </c:extLst>
        </c:ser>
        <c:dLbls>
          <c:showLegendKey val="0"/>
          <c:showVal val="0"/>
          <c:showCatName val="0"/>
          <c:showSerName val="0"/>
          <c:showPercent val="0"/>
          <c:showBubbleSize val="0"/>
        </c:dLbls>
        <c:marker val="1"/>
        <c:smooth val="0"/>
        <c:axId val="189115248"/>
        <c:axId val="189115640"/>
      </c:lineChart>
      <c:dateAx>
        <c:axId val="189115248"/>
        <c:scaling>
          <c:orientation val="minMax"/>
        </c:scaling>
        <c:delete val="1"/>
        <c:axPos val="b"/>
        <c:numFmt formatCode="&quot;H&quot;yy" sourceLinked="1"/>
        <c:majorTickMark val="none"/>
        <c:minorTickMark val="none"/>
        <c:tickLblPos val="none"/>
        <c:crossAx val="189115640"/>
        <c:crosses val="autoZero"/>
        <c:auto val="1"/>
        <c:lblOffset val="100"/>
        <c:baseTimeUnit val="years"/>
      </c:dateAx>
      <c:valAx>
        <c:axId val="18911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1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1529.54</c:v>
                </c:pt>
                <c:pt idx="1">
                  <c:v>1364.13</c:v>
                </c:pt>
                <c:pt idx="2">
                  <c:v>1230.43</c:v>
                </c:pt>
                <c:pt idx="3">
                  <c:v>1368.22</c:v>
                </c:pt>
                <c:pt idx="4">
                  <c:v>1335.9</c:v>
                </c:pt>
              </c:numCache>
            </c:numRef>
          </c:val>
          <c:extLst>
            <c:ext xmlns:c16="http://schemas.microsoft.com/office/drawing/2014/chart" uri="{C3380CC4-5D6E-409C-BE32-E72D297353CC}">
              <c16:uniqueId val="{00000000-B370-4B87-8805-510C38661FDB}"/>
            </c:ext>
          </c:extLst>
        </c:ser>
        <c:dLbls>
          <c:showLegendKey val="0"/>
          <c:showVal val="0"/>
          <c:showCatName val="0"/>
          <c:showSerName val="0"/>
          <c:showPercent val="0"/>
          <c:showBubbleSize val="0"/>
        </c:dLbls>
        <c:gapWidth val="150"/>
        <c:axId val="189116816"/>
        <c:axId val="18911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B370-4B87-8805-510C38661FDB}"/>
            </c:ext>
          </c:extLst>
        </c:ser>
        <c:dLbls>
          <c:showLegendKey val="0"/>
          <c:showVal val="0"/>
          <c:showCatName val="0"/>
          <c:showSerName val="0"/>
          <c:showPercent val="0"/>
          <c:showBubbleSize val="0"/>
        </c:dLbls>
        <c:marker val="1"/>
        <c:smooth val="0"/>
        <c:axId val="189116816"/>
        <c:axId val="189117208"/>
      </c:lineChart>
      <c:dateAx>
        <c:axId val="189116816"/>
        <c:scaling>
          <c:orientation val="minMax"/>
        </c:scaling>
        <c:delete val="1"/>
        <c:axPos val="b"/>
        <c:numFmt formatCode="&quot;H&quot;yy" sourceLinked="1"/>
        <c:majorTickMark val="none"/>
        <c:minorTickMark val="none"/>
        <c:tickLblPos val="none"/>
        <c:crossAx val="189117208"/>
        <c:crosses val="autoZero"/>
        <c:auto val="1"/>
        <c:lblOffset val="100"/>
        <c:baseTimeUnit val="years"/>
      </c:dateAx>
      <c:valAx>
        <c:axId val="18911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1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71.03</c:v>
                </c:pt>
                <c:pt idx="1">
                  <c:v>89.89</c:v>
                </c:pt>
                <c:pt idx="2">
                  <c:v>94.88</c:v>
                </c:pt>
                <c:pt idx="3">
                  <c:v>69.709999999999994</c:v>
                </c:pt>
                <c:pt idx="4">
                  <c:v>76.849999999999994</c:v>
                </c:pt>
              </c:numCache>
            </c:numRef>
          </c:val>
          <c:extLst>
            <c:ext xmlns:c16="http://schemas.microsoft.com/office/drawing/2014/chart" uri="{C3380CC4-5D6E-409C-BE32-E72D297353CC}">
              <c16:uniqueId val="{00000000-A9A5-4CBA-B817-55E20D2CD0BA}"/>
            </c:ext>
          </c:extLst>
        </c:ser>
        <c:dLbls>
          <c:showLegendKey val="0"/>
          <c:showVal val="0"/>
          <c:showCatName val="0"/>
          <c:showSerName val="0"/>
          <c:showPercent val="0"/>
          <c:showBubbleSize val="0"/>
        </c:dLbls>
        <c:gapWidth val="150"/>
        <c:axId val="188224920"/>
        <c:axId val="18822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A9A5-4CBA-B817-55E20D2CD0BA}"/>
            </c:ext>
          </c:extLst>
        </c:ser>
        <c:dLbls>
          <c:showLegendKey val="0"/>
          <c:showVal val="0"/>
          <c:showCatName val="0"/>
          <c:showSerName val="0"/>
          <c:showPercent val="0"/>
          <c:showBubbleSize val="0"/>
        </c:dLbls>
        <c:marker val="1"/>
        <c:smooth val="0"/>
        <c:axId val="188224920"/>
        <c:axId val="188225312"/>
      </c:lineChart>
      <c:dateAx>
        <c:axId val="188224920"/>
        <c:scaling>
          <c:orientation val="minMax"/>
        </c:scaling>
        <c:delete val="1"/>
        <c:axPos val="b"/>
        <c:numFmt formatCode="&quot;H&quot;yy" sourceLinked="1"/>
        <c:majorTickMark val="none"/>
        <c:minorTickMark val="none"/>
        <c:tickLblPos val="none"/>
        <c:crossAx val="188225312"/>
        <c:crosses val="autoZero"/>
        <c:auto val="1"/>
        <c:lblOffset val="100"/>
        <c:baseTimeUnit val="years"/>
      </c:dateAx>
      <c:valAx>
        <c:axId val="1882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2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304.76</c:v>
                </c:pt>
                <c:pt idx="1">
                  <c:v>254.06</c:v>
                </c:pt>
                <c:pt idx="2">
                  <c:v>234.67</c:v>
                </c:pt>
                <c:pt idx="3">
                  <c:v>335.11</c:v>
                </c:pt>
                <c:pt idx="4">
                  <c:v>300.93</c:v>
                </c:pt>
              </c:numCache>
            </c:numRef>
          </c:val>
          <c:extLst>
            <c:ext xmlns:c16="http://schemas.microsoft.com/office/drawing/2014/chart" uri="{C3380CC4-5D6E-409C-BE32-E72D297353CC}">
              <c16:uniqueId val="{00000000-00B7-40D8-9CAD-07BB65E45777}"/>
            </c:ext>
          </c:extLst>
        </c:ser>
        <c:dLbls>
          <c:showLegendKey val="0"/>
          <c:showVal val="0"/>
          <c:showCatName val="0"/>
          <c:showSerName val="0"/>
          <c:showPercent val="0"/>
          <c:showBubbleSize val="0"/>
        </c:dLbls>
        <c:gapWidth val="150"/>
        <c:axId val="188226488"/>
        <c:axId val="18822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00B7-40D8-9CAD-07BB65E45777}"/>
            </c:ext>
          </c:extLst>
        </c:ser>
        <c:dLbls>
          <c:showLegendKey val="0"/>
          <c:showVal val="0"/>
          <c:showCatName val="0"/>
          <c:showSerName val="0"/>
          <c:showPercent val="0"/>
          <c:showBubbleSize val="0"/>
        </c:dLbls>
        <c:marker val="1"/>
        <c:smooth val="0"/>
        <c:axId val="188226488"/>
        <c:axId val="188226880"/>
      </c:lineChart>
      <c:dateAx>
        <c:axId val="188226488"/>
        <c:scaling>
          <c:orientation val="minMax"/>
        </c:scaling>
        <c:delete val="1"/>
        <c:axPos val="b"/>
        <c:numFmt formatCode="&quot;H&quot;yy" sourceLinked="1"/>
        <c:majorTickMark val="none"/>
        <c:minorTickMark val="none"/>
        <c:tickLblPos val="none"/>
        <c:crossAx val="188226880"/>
        <c:crosses val="autoZero"/>
        <c:auto val="1"/>
        <c:lblOffset val="100"/>
        <c:baseTimeUnit val="years"/>
      </c:dateAx>
      <c:valAx>
        <c:axId val="1882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2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52"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津和野町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6784</v>
      </c>
      <c r="AM8" s="37"/>
      <c r="AN8" s="37"/>
      <c r="AO8" s="37"/>
      <c r="AP8" s="37"/>
      <c r="AQ8" s="37"/>
      <c r="AR8" s="37"/>
      <c r="AS8" s="37"/>
      <c r="AT8" s="38">
        <f>データ!T6</f>
        <v>307.02999999999997</v>
      </c>
      <c r="AU8" s="38"/>
      <c r="AV8" s="38"/>
      <c r="AW8" s="38"/>
      <c r="AX8" s="38"/>
      <c r="AY8" s="38"/>
      <c r="AZ8" s="38"/>
      <c r="BA8" s="38"/>
      <c r="BB8" s="38">
        <f>データ!U6</f>
        <v>22.1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45.38</v>
      </c>
      <c r="Q10" s="38"/>
      <c r="R10" s="38"/>
      <c r="S10" s="38"/>
      <c r="T10" s="38"/>
      <c r="U10" s="38"/>
      <c r="V10" s="38"/>
      <c r="W10" s="38">
        <f>データ!Q6</f>
        <v>100</v>
      </c>
      <c r="X10" s="38"/>
      <c r="Y10" s="38"/>
      <c r="Z10" s="38"/>
      <c r="AA10" s="38"/>
      <c r="AB10" s="38"/>
      <c r="AC10" s="38"/>
      <c r="AD10" s="37">
        <f>データ!R6</f>
        <v>3190</v>
      </c>
      <c r="AE10" s="37"/>
      <c r="AF10" s="37"/>
      <c r="AG10" s="37"/>
      <c r="AH10" s="37"/>
      <c r="AI10" s="37"/>
      <c r="AJ10" s="37"/>
      <c r="AK10" s="2"/>
      <c r="AL10" s="37">
        <f>データ!V6</f>
        <v>3033</v>
      </c>
      <c r="AM10" s="37"/>
      <c r="AN10" s="37"/>
      <c r="AO10" s="37"/>
      <c r="AP10" s="37"/>
      <c r="AQ10" s="37"/>
      <c r="AR10" s="37"/>
      <c r="AS10" s="37"/>
      <c r="AT10" s="38">
        <f>データ!W6</f>
        <v>1.44</v>
      </c>
      <c r="AU10" s="38"/>
      <c r="AV10" s="38"/>
      <c r="AW10" s="38"/>
      <c r="AX10" s="38"/>
      <c r="AY10" s="38"/>
      <c r="AZ10" s="38"/>
      <c r="BA10" s="38"/>
      <c r="BB10" s="38">
        <f>データ!X6</f>
        <v>2106.25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Vx4/Mls7QrozYrIPKpO7qRWg1+UN4Kx5cWmytOA0jgPYur3tQM9BCObR0ZacNSI4DfclJ6cfr+Uc7ZfHbqp9hA==" saltValue="cwfZSMiYK+0DiffcEVKe+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325015</v>
      </c>
      <c r="D6" s="19">
        <f t="shared" si="3"/>
        <v>47</v>
      </c>
      <c r="E6" s="19">
        <f t="shared" si="3"/>
        <v>17</v>
      </c>
      <c r="F6" s="19">
        <f t="shared" si="3"/>
        <v>4</v>
      </c>
      <c r="G6" s="19">
        <f t="shared" si="3"/>
        <v>0</v>
      </c>
      <c r="H6" s="19" t="str">
        <f t="shared" si="3"/>
        <v>島根県　津和野町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45.38</v>
      </c>
      <c r="Q6" s="20">
        <f t="shared" si="3"/>
        <v>100</v>
      </c>
      <c r="R6" s="20">
        <f t="shared" si="3"/>
        <v>3190</v>
      </c>
      <c r="S6" s="20">
        <f t="shared" si="3"/>
        <v>6784</v>
      </c>
      <c r="T6" s="20">
        <f t="shared" si="3"/>
        <v>307.02999999999997</v>
      </c>
      <c r="U6" s="20">
        <f t="shared" si="3"/>
        <v>22.1</v>
      </c>
      <c r="V6" s="20">
        <f t="shared" si="3"/>
        <v>3033</v>
      </c>
      <c r="W6" s="20">
        <f t="shared" si="3"/>
        <v>1.44</v>
      </c>
      <c r="X6" s="20">
        <f t="shared" si="3"/>
        <v>2106.25</v>
      </c>
      <c r="Y6" s="21">
        <f>IF(Y7="",NA(),Y7)</f>
        <v>82.83</v>
      </c>
      <c r="Z6" s="21">
        <f t="shared" ref="Z6:AH6" si="4">IF(Z7="",NA(),Z7)</f>
        <v>84.7</v>
      </c>
      <c r="AA6" s="21">
        <f t="shared" si="4"/>
        <v>88.12</v>
      </c>
      <c r="AB6" s="21">
        <f t="shared" si="4"/>
        <v>81.89</v>
      </c>
      <c r="AC6" s="21">
        <f t="shared" si="4"/>
        <v>77.19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1529.54</v>
      </c>
      <c r="BG6" s="21">
        <f t="shared" ref="BG6:BO6" si="7">IF(BG7="",NA(),BG7)</f>
        <v>1364.13</v>
      </c>
      <c r="BH6" s="21">
        <f t="shared" si="7"/>
        <v>1230.43</v>
      </c>
      <c r="BI6" s="21">
        <f t="shared" si="7"/>
        <v>1368.22</v>
      </c>
      <c r="BJ6" s="21">
        <f t="shared" si="7"/>
        <v>1335.9</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71.03</v>
      </c>
      <c r="BR6" s="21">
        <f t="shared" ref="BR6:BZ6" si="8">IF(BR7="",NA(),BR7)</f>
        <v>89.89</v>
      </c>
      <c r="BS6" s="21">
        <f t="shared" si="8"/>
        <v>94.88</v>
      </c>
      <c r="BT6" s="21">
        <f t="shared" si="8"/>
        <v>69.709999999999994</v>
      </c>
      <c r="BU6" s="21">
        <f t="shared" si="8"/>
        <v>76.849999999999994</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304.76</v>
      </c>
      <c r="CC6" s="21">
        <f t="shared" ref="CC6:CK6" si="9">IF(CC7="",NA(),CC7)</f>
        <v>254.06</v>
      </c>
      <c r="CD6" s="21">
        <f t="shared" si="9"/>
        <v>234.67</v>
      </c>
      <c r="CE6" s="21">
        <f t="shared" si="9"/>
        <v>335.11</v>
      </c>
      <c r="CF6" s="21">
        <f t="shared" si="9"/>
        <v>300.93</v>
      </c>
      <c r="CG6" s="21">
        <f t="shared" si="9"/>
        <v>230.02</v>
      </c>
      <c r="CH6" s="21">
        <f t="shared" si="9"/>
        <v>228.47</v>
      </c>
      <c r="CI6" s="21">
        <f t="shared" si="9"/>
        <v>224.88</v>
      </c>
      <c r="CJ6" s="21">
        <f t="shared" si="9"/>
        <v>228.64</v>
      </c>
      <c r="CK6" s="21">
        <f t="shared" si="9"/>
        <v>239.46</v>
      </c>
      <c r="CL6" s="20" t="str">
        <f>IF(CL7="","",IF(CL7="-","【-】","【"&amp;SUBSTITUTE(TEXT(CL7,"#,##0.00"),"-","△")&amp;"】"))</f>
        <v>【220.62】</v>
      </c>
      <c r="CM6" s="21">
        <f>IF(CM7="",NA(),CM7)</f>
        <v>38.299999999999997</v>
      </c>
      <c r="CN6" s="21">
        <f t="shared" ref="CN6:CV6" si="10">IF(CN7="",NA(),CN7)</f>
        <v>41.35</v>
      </c>
      <c r="CO6" s="21">
        <f t="shared" si="10"/>
        <v>41.75</v>
      </c>
      <c r="CP6" s="21">
        <f t="shared" si="10"/>
        <v>40.99</v>
      </c>
      <c r="CQ6" s="21">
        <f t="shared" si="10"/>
        <v>40.35</v>
      </c>
      <c r="CR6" s="21">
        <f t="shared" si="10"/>
        <v>42.56</v>
      </c>
      <c r="CS6" s="21">
        <f t="shared" si="10"/>
        <v>42.47</v>
      </c>
      <c r="CT6" s="21">
        <f t="shared" si="10"/>
        <v>42.4</v>
      </c>
      <c r="CU6" s="21">
        <f t="shared" si="10"/>
        <v>42.28</v>
      </c>
      <c r="CV6" s="21">
        <f t="shared" si="10"/>
        <v>41.06</v>
      </c>
      <c r="CW6" s="20" t="str">
        <f>IF(CW7="","",IF(CW7="-","【-】","【"&amp;SUBSTITUTE(TEXT(CW7,"#,##0.00"),"-","△")&amp;"】"))</f>
        <v>【42.22】</v>
      </c>
      <c r="CX6" s="21">
        <f>IF(CX7="",NA(),CX7)</f>
        <v>64.489999999999995</v>
      </c>
      <c r="CY6" s="21">
        <f t="shared" ref="CY6:DG6" si="11">IF(CY7="",NA(),CY7)</f>
        <v>66.23</v>
      </c>
      <c r="CZ6" s="21">
        <f t="shared" si="11"/>
        <v>68.11</v>
      </c>
      <c r="DA6" s="21">
        <f t="shared" si="11"/>
        <v>68.38</v>
      </c>
      <c r="DB6" s="21">
        <f t="shared" si="11"/>
        <v>69.569999999999993</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325015</v>
      </c>
      <c r="D7" s="23">
        <v>47</v>
      </c>
      <c r="E7" s="23">
        <v>17</v>
      </c>
      <c r="F7" s="23">
        <v>4</v>
      </c>
      <c r="G7" s="23">
        <v>0</v>
      </c>
      <c r="H7" s="23" t="s">
        <v>98</v>
      </c>
      <c r="I7" s="23" t="s">
        <v>99</v>
      </c>
      <c r="J7" s="23" t="s">
        <v>100</v>
      </c>
      <c r="K7" s="23" t="s">
        <v>101</v>
      </c>
      <c r="L7" s="23" t="s">
        <v>102</v>
      </c>
      <c r="M7" s="23" t="s">
        <v>103</v>
      </c>
      <c r="N7" s="24" t="s">
        <v>104</v>
      </c>
      <c r="O7" s="24" t="s">
        <v>105</v>
      </c>
      <c r="P7" s="24">
        <v>45.38</v>
      </c>
      <c r="Q7" s="24">
        <v>100</v>
      </c>
      <c r="R7" s="24">
        <v>3190</v>
      </c>
      <c r="S7" s="24">
        <v>6784</v>
      </c>
      <c r="T7" s="24">
        <v>307.02999999999997</v>
      </c>
      <c r="U7" s="24">
        <v>22.1</v>
      </c>
      <c r="V7" s="24">
        <v>3033</v>
      </c>
      <c r="W7" s="24">
        <v>1.44</v>
      </c>
      <c r="X7" s="24">
        <v>2106.25</v>
      </c>
      <c r="Y7" s="24">
        <v>82.83</v>
      </c>
      <c r="Z7" s="24">
        <v>84.7</v>
      </c>
      <c r="AA7" s="24">
        <v>88.12</v>
      </c>
      <c r="AB7" s="24">
        <v>81.89</v>
      </c>
      <c r="AC7" s="24">
        <v>77.19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1529.54</v>
      </c>
      <c r="BG7" s="24">
        <v>1364.13</v>
      </c>
      <c r="BH7" s="24">
        <v>1230.43</v>
      </c>
      <c r="BI7" s="24">
        <v>1368.22</v>
      </c>
      <c r="BJ7" s="24">
        <v>1335.9</v>
      </c>
      <c r="BK7" s="24">
        <v>1194.1500000000001</v>
      </c>
      <c r="BL7" s="24">
        <v>1206.79</v>
      </c>
      <c r="BM7" s="24">
        <v>1258.43</v>
      </c>
      <c r="BN7" s="24">
        <v>1163.75</v>
      </c>
      <c r="BO7" s="24">
        <v>1195.47</v>
      </c>
      <c r="BP7" s="24">
        <v>1182.1099999999999</v>
      </c>
      <c r="BQ7" s="24">
        <v>71.03</v>
      </c>
      <c r="BR7" s="24">
        <v>89.89</v>
      </c>
      <c r="BS7" s="24">
        <v>94.88</v>
      </c>
      <c r="BT7" s="24">
        <v>69.709999999999994</v>
      </c>
      <c r="BU7" s="24">
        <v>76.849999999999994</v>
      </c>
      <c r="BV7" s="24">
        <v>72.260000000000005</v>
      </c>
      <c r="BW7" s="24">
        <v>71.84</v>
      </c>
      <c r="BX7" s="24">
        <v>73.36</v>
      </c>
      <c r="BY7" s="24">
        <v>72.599999999999994</v>
      </c>
      <c r="BZ7" s="24">
        <v>69.430000000000007</v>
      </c>
      <c r="CA7" s="24">
        <v>73.78</v>
      </c>
      <c r="CB7" s="24">
        <v>304.76</v>
      </c>
      <c r="CC7" s="24">
        <v>254.06</v>
      </c>
      <c r="CD7" s="24">
        <v>234.67</v>
      </c>
      <c r="CE7" s="24">
        <v>335.11</v>
      </c>
      <c r="CF7" s="24">
        <v>300.93</v>
      </c>
      <c r="CG7" s="24">
        <v>230.02</v>
      </c>
      <c r="CH7" s="24">
        <v>228.47</v>
      </c>
      <c r="CI7" s="24">
        <v>224.88</v>
      </c>
      <c r="CJ7" s="24">
        <v>228.64</v>
      </c>
      <c r="CK7" s="24">
        <v>239.46</v>
      </c>
      <c r="CL7" s="24">
        <v>220.62</v>
      </c>
      <c r="CM7" s="24">
        <v>38.299999999999997</v>
      </c>
      <c r="CN7" s="24">
        <v>41.35</v>
      </c>
      <c r="CO7" s="24">
        <v>41.75</v>
      </c>
      <c r="CP7" s="24">
        <v>40.99</v>
      </c>
      <c r="CQ7" s="24">
        <v>40.35</v>
      </c>
      <c r="CR7" s="24">
        <v>42.56</v>
      </c>
      <c r="CS7" s="24">
        <v>42.47</v>
      </c>
      <c r="CT7" s="24">
        <v>42.4</v>
      </c>
      <c r="CU7" s="24">
        <v>42.28</v>
      </c>
      <c r="CV7" s="24">
        <v>41.06</v>
      </c>
      <c r="CW7" s="24">
        <v>42.22</v>
      </c>
      <c r="CX7" s="24">
        <v>64.489999999999995</v>
      </c>
      <c r="CY7" s="24">
        <v>66.23</v>
      </c>
      <c r="CZ7" s="24">
        <v>68.11</v>
      </c>
      <c r="DA7" s="24">
        <v>68.38</v>
      </c>
      <c r="DB7" s="24">
        <v>69.569999999999993</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2024-02-02T08:50:53Z</cp:lastPrinted>
  <dcterms:created xsi:type="dcterms:W3CDTF">2023-12-12T02:50:52Z</dcterms:created>
  <dcterms:modified xsi:type="dcterms:W3CDTF">2024-02-02T08:50:59Z</dcterms:modified>
  <cp:category/>
</cp:coreProperties>
</file>