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XXnFHsKROJDaDYoyZ80tjrUIqhdHyMZb+4tnNG7PU3D8vqPIKpvv73A9tDWPUMBR6wP0JuE627Y+ND7dCSdL8w==" workbookSaltValue="YKiujV04y2AE86HqZcsWG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<sst xmlns="http://schemas.openxmlformats.org/spreadsheetml/2006/main" xmlns:r="http://schemas.openxmlformats.org/officeDocument/2006/relationships" count="112" uniqueCount="112">
  <si>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</si>
  <si>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</si>
  <si>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</si>
  <si>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</si>
  <si>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</si>
  <si>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</si>
  <si>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経営比較分析表（令和4年度決算）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</si>
  <si>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</si>
  <si>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</si>
  <si>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</si>
  <si>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</si>
  <si>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</si>
  <si>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</si>
  <si>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</si>
  <si>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</si>
  <si>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</si>
  <si>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</si>
  <si>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</si>
  <si>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</si>
  <si>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</si>
  <si>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</si>
  <si>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</si>
  <si>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</si>
  <si>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</si>
  <si>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</si>
  <si>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</si>
  <si>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</si>
  <si>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</si>
  <si>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</si>
  <si>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</si>
  <si>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</si>
  <si>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</si>
  <si>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</si>
  <si>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</si>
  <si>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</si>
  <si>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</si>
  <si>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</si>
  <si>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</si>
  <si>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</si>
  <si>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</si>
  <si>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</si>
  <si>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</si>
  <si>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</si>
  <si>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</si>
  <si>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</si>
  <si>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</si>
  <si>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</si>
  <si>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</si>
  <si>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</si>
  <si>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</si>
  <si>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</si>
  <si>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</si>
  <si>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</si>
  <si>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</si>
  <si>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</si>
  <si>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</si>
  <si>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</si>
  <si>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</si>
  <si>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</si>
  <si>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</si>
  <si>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</si>
  <si>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</si>
  <si>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</si>
  <si>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</si>
  <si>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</si>
  <si>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</si>
  <si>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</si>
  <si>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</si>
  <si>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</si>
  <si>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</si>
  <si>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</si>
  <si>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</si>
  <si>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</si>
  <si>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</si>
  <si>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</si>
  <si>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</si>
  <si>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</si>
  <si>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A8</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</si>
  <si>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</si>
  <si>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</si>
  <si>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</si>
  <si>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</si>
  <si>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</si>
  <si>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</si>
  <si>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</si>
  <si>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</si>
  <si>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</si>
  <si>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①経常収支比率は100%を上回り黒字となったが、➄料金回収率が低いことから、給水収益以外の収入で賄われていることが伺える。今後人口減少に伴う給水収益の減少が見込まれるため、経費節減に務めるとともに、適正な料金設定を検討する必要がある。
③現金預金は増加傾向にあるが、流動比率は類似団体を大きく下回っている。過去一定期間に借入が集中し流動負債が大きいことによる。
④企業債残高の減少により前年度より低くなってきているが、類似団体を上回っている。給水収益の減少が見込まれていることから、計画的な更新投資が必要である。
⑥給水原価は減少傾向にあるが、類似団体を上回っている。漏水調査や管路更新工事により有収水量の増加を図るとともに、経費節減に務める。
⑦施設利用率は平均を上回っているが、給水人口の減少をふまえ、施設の統廃合や広域化の検討をしていく。
⑧有収率が低い地域から優先して老朽管更新工事を行い改善しつつある。引き続き漏水調査、管路更新を行い有収率向上を図る。</t>
    <rPh sb="1" eb="2">
      <t>キョウ</t>
    </rPh>
    <rPh sb="2" eb="3">
      <t>ジョウ</t>
    </rPh>
    <rPh sb="3" eb="5">
      <t>シュウシ</t>
    </rPh>
    <rPh sb="5" eb="7">
      <t>ヒリツ</t>
    </rPh>
    <rPh sb="13" eb="15">
      <t>ウワマワ</t>
    </rPh>
    <rPh sb="16" eb="18">
      <t>クロジ</t>
    </rPh>
    <rPh sb="25" eb="27">
      <t>リョウキン</t>
    </rPh>
    <rPh sb="27" eb="30">
      <t>カイシュウリツ</t>
    </rPh>
    <rPh sb="31" eb="32">
      <t>ヒク</t>
    </rPh>
    <rPh sb="38" eb="40">
      <t>キュウスイ</t>
    </rPh>
    <rPh sb="40" eb="42">
      <t>シュウエキ</t>
    </rPh>
    <rPh sb="42" eb="44">
      <t>イガイ</t>
    </rPh>
    <rPh sb="45" eb="47">
      <t>シュウニュウ</t>
    </rPh>
    <rPh sb="48" eb="49">
      <t>マカナ</t>
    </rPh>
    <rPh sb="57" eb="58">
      <t>ウカガ</t>
    </rPh>
    <rPh sb="61" eb="63">
      <t>コンゴ</t>
    </rPh>
    <rPh sb="63" eb="65">
      <t>ジンコウ</t>
    </rPh>
    <rPh sb="65" eb="67">
      <t>ゲンショウ</t>
    </rPh>
    <rPh sb="68" eb="69">
      <t>トモナ</t>
    </rPh>
    <rPh sb="70" eb="72">
      <t>キュウスイ</t>
    </rPh>
    <rPh sb="72" eb="74">
      <t>シュウエキ</t>
    </rPh>
    <rPh sb="75" eb="77">
      <t>ゲンショウ</t>
    </rPh>
    <rPh sb="78" eb="80">
      <t>ミコ</t>
    </rPh>
    <rPh sb="86" eb="88">
      <t>ケイヒ</t>
    </rPh>
    <rPh sb="88" eb="90">
      <t>セツゲン</t>
    </rPh>
    <rPh sb="91" eb="92">
      <t>ツト</t>
    </rPh>
    <rPh sb="99" eb="101">
      <t>テキセイ</t>
    </rPh>
    <rPh sb="102" eb="104">
      <t>リョウキン</t>
    </rPh>
    <rPh sb="104" eb="106">
      <t>セッテイ</t>
    </rPh>
    <rPh sb="107" eb="109">
      <t>ケントウ</t>
    </rPh>
    <rPh sb="111" eb="113">
      <t>ヒツヨウ</t>
    </rPh>
    <rPh sb="119" eb="121">
      <t>ゲンキン</t>
    </rPh>
    <rPh sb="121" eb="123">
      <t>ヨキン</t>
    </rPh>
    <rPh sb="124" eb="126">
      <t>ゾウカ</t>
    </rPh>
    <rPh sb="126" eb="128">
      <t>ケイコウ</t>
    </rPh>
    <rPh sb="133" eb="135">
      <t>リュウドウ</t>
    </rPh>
    <rPh sb="135" eb="137">
      <t>ヒリツ</t>
    </rPh>
    <rPh sb="138" eb="140">
      <t>ルイジ</t>
    </rPh>
    <rPh sb="140" eb="142">
      <t>ダンタイ</t>
    </rPh>
    <rPh sb="143" eb="144">
      <t>オオ</t>
    </rPh>
    <rPh sb="146" eb="148">
      <t>シタマワ</t>
    </rPh>
    <rPh sb="153" eb="155">
      <t>カコ</t>
    </rPh>
    <rPh sb="155" eb="157">
      <t>イッテイ</t>
    </rPh>
    <rPh sb="157" eb="159">
      <t>キカン</t>
    </rPh>
    <rPh sb="160" eb="162">
      <t>カリイレ</t>
    </rPh>
    <rPh sb="163" eb="165">
      <t>シュウチュウ</t>
    </rPh>
    <rPh sb="166" eb="168">
      <t>リュウドウ</t>
    </rPh>
    <rPh sb="168" eb="170">
      <t>フサイ</t>
    </rPh>
    <rPh sb="171" eb="172">
      <t>オオ</t>
    </rPh>
    <rPh sb="182" eb="185">
      <t>キギョウサイ</t>
    </rPh>
    <rPh sb="185" eb="187">
      <t>ザンダカ</t>
    </rPh>
    <rPh sb="188" eb="190">
      <t>ゲンショウ</t>
    </rPh>
    <rPh sb="193" eb="196">
      <t>ゼンネンド</t>
    </rPh>
    <rPh sb="198" eb="199">
      <t>ヒク</t>
    </rPh>
    <rPh sb="209" eb="211">
      <t>ルイジ</t>
    </rPh>
    <rPh sb="211" eb="213">
      <t>ダンタイ</t>
    </rPh>
    <rPh sb="214" eb="216">
      <t>ウワマワ</t>
    </rPh>
    <rPh sb="221" eb="223">
      <t>キュウスイ</t>
    </rPh>
    <rPh sb="223" eb="225">
      <t>シュウエキ</t>
    </rPh>
    <rPh sb="226" eb="228">
      <t>ゲンショウ</t>
    </rPh>
    <rPh sb="229" eb="231">
      <t>ミコ</t>
    </rPh>
    <rPh sb="241" eb="244">
      <t>ケイカクテキ</t>
    </rPh>
    <rPh sb="245" eb="247">
      <t>コウシン</t>
    </rPh>
    <rPh sb="247" eb="249">
      <t>トウシ</t>
    </rPh>
    <rPh sb="250" eb="252">
      <t>ヒツヨウ</t>
    </rPh>
    <rPh sb="258" eb="260">
      <t>キュウスイ</t>
    </rPh>
    <rPh sb="260" eb="262">
      <t>ゲンカ</t>
    </rPh>
    <rPh sb="263" eb="265">
      <t>ゲンショウ</t>
    </rPh>
    <rPh sb="265" eb="267">
      <t>ケイコウ</t>
    </rPh>
    <rPh sb="272" eb="274">
      <t>ルイジ</t>
    </rPh>
    <rPh sb="274" eb="276">
      <t>ダンタイ</t>
    </rPh>
    <rPh sb="277" eb="279">
      <t>ウワマワ</t>
    </rPh>
    <rPh sb="284" eb="286">
      <t>ロウスイ</t>
    </rPh>
    <rPh sb="286" eb="288">
      <t>チョウサ</t>
    </rPh>
    <rPh sb="289" eb="291">
      <t>カンロ</t>
    </rPh>
    <rPh sb="291" eb="293">
      <t>コウシン</t>
    </rPh>
    <rPh sb="293" eb="295">
      <t>コウジ</t>
    </rPh>
    <rPh sb="298" eb="299">
      <t>ユウ</t>
    </rPh>
    <rPh sb="299" eb="300">
      <t>シュウ</t>
    </rPh>
    <rPh sb="300" eb="302">
      <t>スイリョウ</t>
    </rPh>
    <rPh sb="303" eb="305">
      <t>ゾウカ</t>
    </rPh>
    <rPh sb="306" eb="307">
      <t>ハカ</t>
    </rPh>
    <rPh sb="313" eb="315">
      <t>ケイヒ</t>
    </rPh>
    <rPh sb="315" eb="317">
      <t>セツゲン</t>
    </rPh>
    <rPh sb="318" eb="319">
      <t>ツト</t>
    </rPh>
    <rPh sb="324" eb="326">
      <t>シセツ</t>
    </rPh>
    <rPh sb="326" eb="329">
      <t>リヨウリツ</t>
    </rPh>
    <rPh sb="330" eb="332">
      <t>ヘイキン</t>
    </rPh>
    <rPh sb="333" eb="335">
      <t>ウワマワ</t>
    </rPh>
    <rPh sb="341" eb="343">
      <t>キュウスイ</t>
    </rPh>
    <rPh sb="343" eb="345">
      <t>ジンコウ</t>
    </rPh>
    <rPh sb="346" eb="348">
      <t>ゲンショウ</t>
    </rPh>
    <rPh sb="353" eb="355">
      <t>シセツ</t>
    </rPh>
    <rPh sb="356" eb="359">
      <t>トウハイゴウ</t>
    </rPh>
    <rPh sb="360" eb="363">
      <t>コウイキカ</t>
    </rPh>
    <rPh sb="364" eb="366">
      <t>ケントウ</t>
    </rPh>
    <rPh sb="374" eb="375">
      <t>ユウ</t>
    </rPh>
    <rPh sb="375" eb="376">
      <t>シュウ</t>
    </rPh>
    <rPh sb="376" eb="377">
      <t>リツ</t>
    </rPh>
    <rPh sb="378" eb="379">
      <t>ヒク</t>
    </rPh>
    <rPh sb="380" eb="382">
      <t>チイキ</t>
    </rPh>
    <rPh sb="384" eb="386">
      <t>ユウセン</t>
    </rPh>
    <rPh sb="388" eb="391">
      <t>ロウキュウカン</t>
    </rPh>
    <rPh sb="391" eb="393">
      <t>コウシン</t>
    </rPh>
    <rPh sb="393" eb="395">
      <t>コウジ</t>
    </rPh>
    <rPh sb="396" eb="397">
      <t>オコナ</t>
    </rPh>
    <rPh sb="398" eb="400">
      <t>カイゼン</t>
    </rPh>
    <rPh sb="406" eb="407">
      <t>ヒ</t>
    </rPh>
    <rPh sb="408" eb="409">
      <t>ツヅ</t>
    </rPh>
    <rPh sb="410" eb="412">
      <t>ロウスイ</t>
    </rPh>
    <rPh sb="412" eb="414">
      <t>チョウサ</t>
    </rPh>
    <rPh sb="415" eb="417">
      <t>カンロ</t>
    </rPh>
    <rPh sb="417" eb="419">
      <t>コウシン</t>
    </rPh>
    <rPh sb="420" eb="421">
      <t>オコナ</t>
    </rPh>
    <rPh sb="422" eb="423">
      <t>ユウ</t>
    </rPh>
    <rPh sb="423" eb="424">
      <t>シュウ</t>
    </rPh>
    <rPh sb="424" eb="425">
      <t>リツ</t>
    </rPh>
    <rPh sb="425" eb="427">
      <t>コウジョウ</t>
    </rPh>
    <rPh sb="428" eb="429">
      <t>ハカ</t>
    </rPh>
    <phoneticPr fontId="1"/>
  </si>
  <si>
    <t>全国平均</t>
  </si>
  <si>
    <t>類似団体平均(N-4)</t>
  </si>
  <si>
    <t>類似団体平均(N-3)</t>
  </si>
  <si>
    <t>類似団体平均(N-2)</t>
  </si>
  <si>
    <t>類似団体平均(N-1)</t>
  </si>
  <si>
    <t>類似団体平均(N)</t>
  </si>
  <si>
    <t>参照用</t>
    <rPh sb="0" eb="3">
      <t>サンショウヨウ</t>
    </rPh>
    <phoneticPr fontId="1"/>
  </si>
  <si>
    <t>島根県　邑南町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</si>
  <si>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</si>
  <si>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</si>
  <si>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</si>
  <si>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</si>
  <si>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</si>
  <si>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</si>
  <si>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</si>
  <si>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</si>
  <si>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</si>
  <si>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</si>
  <si>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</si>
  <si>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</si>
  <si>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</si>
  <si>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</si>
  <si>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①給水区間が広く多くの施設を抱えており、それらの多くで老朽化が進行している。計画的な更新を行っていく必要がある。
②③有収率、老朽化率を勘案し、管路更新工事を進めているところである。更新が必要な資産が多いため、過剰な投資とならないよう「邑南町水道事業ビジョン」をもとに計画的に更新をしていく必要がある。</t>
    <rPh sb="1" eb="3">
      <t>キュウスイ</t>
    </rPh>
    <rPh sb="3" eb="5">
      <t>クカン</t>
    </rPh>
    <rPh sb="6" eb="7">
      <t>ヒロ</t>
    </rPh>
    <rPh sb="8" eb="9">
      <t>オオ</t>
    </rPh>
    <rPh sb="11" eb="13">
      <t>シセツ</t>
    </rPh>
    <rPh sb="14" eb="15">
      <t>カカ</t>
    </rPh>
    <rPh sb="24" eb="25">
      <t>オオ</t>
    </rPh>
    <rPh sb="27" eb="30">
      <t>ロウキュウカ</t>
    </rPh>
    <rPh sb="31" eb="33">
      <t>シンコウ</t>
    </rPh>
    <rPh sb="38" eb="41">
      <t>ケイカクテキ</t>
    </rPh>
    <rPh sb="42" eb="44">
      <t>コウシン</t>
    </rPh>
    <rPh sb="45" eb="46">
      <t>オコナ</t>
    </rPh>
    <rPh sb="50" eb="52">
      <t>ヒツヨウ</t>
    </rPh>
    <rPh sb="59" eb="60">
      <t>ユウ</t>
    </rPh>
    <rPh sb="60" eb="61">
      <t>シュウ</t>
    </rPh>
    <rPh sb="61" eb="62">
      <t>リツ</t>
    </rPh>
    <rPh sb="63" eb="66">
      <t>ロウキュウカ</t>
    </rPh>
    <rPh sb="66" eb="67">
      <t>リツ</t>
    </rPh>
    <rPh sb="68" eb="70">
      <t>カンアン</t>
    </rPh>
    <rPh sb="72" eb="74">
      <t>カンロ</t>
    </rPh>
    <rPh sb="74" eb="76">
      <t>コウシン</t>
    </rPh>
    <rPh sb="76" eb="78">
      <t>コウジ</t>
    </rPh>
    <rPh sb="79" eb="80">
      <t>スス</t>
    </rPh>
    <rPh sb="91" eb="93">
      <t>コウシン</t>
    </rPh>
    <rPh sb="94" eb="96">
      <t>ヒツヨウ</t>
    </rPh>
    <rPh sb="97" eb="99">
      <t>シサン</t>
    </rPh>
    <rPh sb="100" eb="101">
      <t>オオ</t>
    </rPh>
    <rPh sb="105" eb="107">
      <t>カジョウ</t>
    </rPh>
    <rPh sb="108" eb="110">
      <t>トウシ</t>
    </rPh>
    <rPh sb="118" eb="121">
      <t>オオナンチョウ</t>
    </rPh>
    <rPh sb="121" eb="125">
      <t>スイドウジギョウ</t>
    </rPh>
    <rPh sb="134" eb="137">
      <t>ケイカクテキ</t>
    </rPh>
    <rPh sb="138" eb="140">
      <t>コウシン</t>
    </rPh>
    <rPh sb="145" eb="147">
      <t>ヒツヨウ</t>
    </rPh>
    <phoneticPr fontId="1"/>
  </si>
  <si>
    <t>一般会計からの繰入金に依存している状況では、今後高料金対策に係る繰入金が減少していくことに伴い経営状況が悪化するのは必至である。人口減少などにより給水収益も微減しており、適正な料金設定を検討する必要がある。一方で、施設整備や更新のための費用は増加するとみられ、引き続き経費の削減に努めるとともに、計画的に適正な投資を行っていく。</t>
    <rPh sb="0" eb="2">
      <t>イッパン</t>
    </rPh>
    <rPh sb="2" eb="4">
      <t>カイケイ</t>
    </rPh>
    <rPh sb="7" eb="10">
      <t>クリイレキン</t>
    </rPh>
    <rPh sb="11" eb="13">
      <t>イゾン</t>
    </rPh>
    <rPh sb="17" eb="19">
      <t>ジョウキョウ</t>
    </rPh>
    <rPh sb="22" eb="24">
      <t>コンゴ</t>
    </rPh>
    <rPh sb="24" eb="27">
      <t>コウリョウキン</t>
    </rPh>
    <rPh sb="27" eb="29">
      <t>タイサク</t>
    </rPh>
    <rPh sb="30" eb="31">
      <t>カカ</t>
    </rPh>
    <rPh sb="32" eb="35">
      <t>クリイレキン</t>
    </rPh>
    <rPh sb="36" eb="38">
      <t>ゲンショウ</t>
    </rPh>
    <rPh sb="45" eb="46">
      <t>トモナ</t>
    </rPh>
    <rPh sb="47" eb="49">
      <t>ケイエイ</t>
    </rPh>
    <rPh sb="49" eb="51">
      <t>ジョウキョウ</t>
    </rPh>
    <rPh sb="52" eb="54">
      <t>アッカ</t>
    </rPh>
    <rPh sb="58" eb="60">
      <t>ヒッシ</t>
    </rPh>
    <rPh sb="64" eb="66">
      <t>ジンコウ</t>
    </rPh>
    <rPh sb="66" eb="68">
      <t>ゲンショウ</t>
    </rPh>
    <rPh sb="73" eb="75">
      <t>キュウスイ</t>
    </rPh>
    <rPh sb="75" eb="77">
      <t>シュウエキ</t>
    </rPh>
    <rPh sb="78" eb="80">
      <t>ビゲン</t>
    </rPh>
    <rPh sb="85" eb="86">
      <t>テキ</t>
    </rPh>
    <rPh sb="86" eb="87">
      <t>セイ</t>
    </rPh>
    <rPh sb="88" eb="90">
      <t>リョウキン</t>
    </rPh>
    <rPh sb="90" eb="92">
      <t>セッテイ</t>
    </rPh>
    <rPh sb="93" eb="95">
      <t>ケントウ</t>
    </rPh>
    <rPh sb="97" eb="99">
      <t>ヒツヨウ</t>
    </rPh>
    <rPh sb="103" eb="105">
      <t>イッポウ</t>
    </rPh>
    <rPh sb="107" eb="109">
      <t>シセツ</t>
    </rPh>
    <rPh sb="109" eb="111">
      <t>セイビ</t>
    </rPh>
    <rPh sb="112" eb="114">
      <t>コウシン</t>
    </rPh>
    <rPh sb="118" eb="120">
      <t>ヒヨウ</t>
    </rPh>
    <rPh sb="121" eb="123">
      <t>ゾウカ</t>
    </rPh>
    <rPh sb="130" eb="131">
      <t>ヒ</t>
    </rPh>
    <rPh sb="132" eb="133">
      <t>ツヅ</t>
    </rPh>
    <rPh sb="134" eb="136">
      <t>ケイヒ</t>
    </rPh>
    <rPh sb="137" eb="139">
      <t>サクゲン</t>
    </rPh>
    <rPh sb="140" eb="141">
      <t>ツト</t>
    </rPh>
    <rPh sb="148" eb="151">
      <t>ケイカクテキ</t>
    </rPh>
    <rPh sb="152" eb="154">
      <t>テキセイ</t>
    </rPh>
    <rPh sb="155" eb="157">
      <t>トウシ</t>
    </rPh>
    <rPh sb="158" eb="159">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</si>
</sst>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1.6800000000000002</c:v>
                </c:pt>
                <c:pt idx="1">
                  <c:v>1.9</c:v>
                </c:pt>
                <c:pt idx="2">
                  <c:v>0.15</c:v>
                </c:pt>
                <c:pt idx="3">
                  <c:v>0.13</c:v>
                </c:pt>
                <c:pt idx="4">
                  <c:v>0.39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0.52</c:v>
                </c:pt>
                <c:pt idx="1">
                  <c:v>0.47</c:v>
                </c:pt>
                <c:pt idx="2">
                  <c:v>0.4</c:v>
                </c:pt>
                <c:pt idx="3">
                  <c:v>0.36</c:v>
                </c:pt>
                <c:pt idx="4">
                  <c:v>0.56999999999999995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66.2</c:v>
                </c:pt>
                <c:pt idx="1">
                  <c:v>64.819999999999993</c:v>
                </c:pt>
                <c:pt idx="2">
                  <c:v>68.91</c:v>
                </c:pt>
                <c:pt idx="3">
                  <c:v>66.91</c:v>
                </c:pt>
                <c:pt idx="4">
                  <c:v>66.239999999999995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50.29</c:v>
                </c:pt>
                <c:pt idx="1">
                  <c:v>49.64</c:v>
                </c:pt>
                <c:pt idx="2">
                  <c:v>49.38</c:v>
                </c:pt>
                <c:pt idx="3">
                  <c:v>50.09</c:v>
                </c:pt>
                <c:pt idx="4">
                  <c:v>50.1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72.95</c:v>
                </c:pt>
                <c:pt idx="1">
                  <c:v>72.95</c:v>
                </c:pt>
                <c:pt idx="2">
                  <c:v>70.61</c:v>
                </c:pt>
                <c:pt idx="3">
                  <c:v>70.84</c:v>
                </c:pt>
                <c:pt idx="4">
                  <c:v>71.5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77.73</c:v>
                </c:pt>
                <c:pt idx="1">
                  <c:v>78.09</c:v>
                </c:pt>
                <c:pt idx="2">
                  <c:v>78.010000000000005</c:v>
                </c:pt>
                <c:pt idx="3">
                  <c:v>77.599999999999994</c:v>
                </c:pt>
                <c:pt idx="4">
                  <c:v>77.3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87.99</c:v>
                </c:pt>
                <c:pt idx="1">
                  <c:v>91.56</c:v>
                </c:pt>
                <c:pt idx="2">
                  <c:v>101.94</c:v>
                </c:pt>
                <c:pt idx="3">
                  <c:v>105.89</c:v>
                </c:pt>
                <c:pt idx="4">
                  <c:v>105.99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103.81</c:v>
                </c:pt>
                <c:pt idx="1">
                  <c:v>104.35</c:v>
                </c:pt>
                <c:pt idx="2">
                  <c:v>105.34</c:v>
                </c:pt>
                <c:pt idx="3">
                  <c:v>105.77</c:v>
                </c:pt>
                <c:pt idx="4">
                  <c:v>104.82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53.31</c:v>
                </c:pt>
                <c:pt idx="1">
                  <c:v>53.79</c:v>
                </c:pt>
                <c:pt idx="2">
                  <c:v>55.45</c:v>
                </c:pt>
                <c:pt idx="3">
                  <c:v>57.24</c:v>
                </c:pt>
                <c:pt idx="4">
                  <c:v>58.23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45.85</c:v>
                </c:pt>
                <c:pt idx="1">
                  <c:v>47.31</c:v>
                </c:pt>
                <c:pt idx="2">
                  <c:v>47.5</c:v>
                </c:pt>
                <c:pt idx="3">
                  <c:v>48.41</c:v>
                </c:pt>
                <c:pt idx="4">
                  <c:v>50.02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21.87</c:v>
                </c:pt>
                <c:pt idx="1">
                  <c:v>19.98</c:v>
                </c:pt>
                <c:pt idx="2">
                  <c:v>22.36</c:v>
                </c:pt>
                <c:pt idx="3">
                  <c:v>19.07</c:v>
                </c:pt>
                <c:pt idx="4">
                  <c:v>21.97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14.13</c:v>
                </c:pt>
                <c:pt idx="1">
                  <c:v>16.77</c:v>
                </c:pt>
                <c:pt idx="2">
                  <c:v>17.399999999999999</c:v>
                </c:pt>
                <c:pt idx="3">
                  <c:v>18.64</c:v>
                </c:pt>
                <c:pt idx="4">
                  <c:v>19.510000000000002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59.82</c:v>
                </c:pt>
                <c:pt idx="1">
                  <c:v>79.12</c:v>
                </c:pt>
                <c:pt idx="2">
                  <c:v>73.73</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25.66</c:v>
                </c:pt>
                <c:pt idx="1">
                  <c:v>21.69</c:v>
                </c:pt>
                <c:pt idx="2">
                  <c:v>24.04</c:v>
                </c:pt>
                <c:pt idx="3">
                  <c:v>28.03</c:v>
                </c:pt>
                <c:pt idx="4">
                  <c:v>26.73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39.840000000000003</c:v>
                </c:pt>
                <c:pt idx="1">
                  <c:v>44.65</c:v>
                </c:pt>
                <c:pt idx="2">
                  <c:v>45.17</c:v>
                </c:pt>
                <c:pt idx="3">
                  <c:v>55.73</c:v>
                </c:pt>
                <c:pt idx="4">
                  <c:v>72.430000000000007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300.14</c:v>
                </c:pt>
                <c:pt idx="1">
                  <c:v>301.04000000000002</c:v>
                </c:pt>
                <c:pt idx="2">
                  <c:v>305.08</c:v>
                </c:pt>
                <c:pt idx="3">
                  <c:v>305.33999999999997</c:v>
                </c:pt>
                <c:pt idx="4">
                  <c:v>310.01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1557.34</c:v>
                </c:pt>
                <c:pt idx="1">
                  <c:v>1549.74</c:v>
                </c:pt>
                <c:pt idx="2">
                  <c:v>1406.29</c:v>
                </c:pt>
                <c:pt idx="3">
                  <c:v>1329.49</c:v>
                </c:pt>
                <c:pt idx="4">
                  <c:v>1274.57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566.65</c:v>
                </c:pt>
                <c:pt idx="1">
                  <c:v>551.62</c:v>
                </c:pt>
                <c:pt idx="2">
                  <c:v>585.59</c:v>
                </c:pt>
                <c:pt idx="3">
                  <c:v>561.34</c:v>
                </c:pt>
                <c:pt idx="4">
                  <c:v>538.33000000000004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51.94</c:v>
                </c:pt>
                <c:pt idx="1">
                  <c:v>52.82</c:v>
                </c:pt>
                <c:pt idx="2">
                  <c:v>55.38</c:v>
                </c:pt>
                <c:pt idx="3">
                  <c:v>55.06</c:v>
                </c:pt>
                <c:pt idx="4">
                  <c:v>59.51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84.77</c:v>
                </c:pt>
                <c:pt idx="1">
                  <c:v>87.11</c:v>
                </c:pt>
                <c:pt idx="2">
                  <c:v>82.78</c:v>
                </c:pt>
                <c:pt idx="3">
                  <c:v>84.82</c:v>
                </c:pt>
                <c:pt idx="4">
                  <c:v>82.29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414.13</c:v>
                </c:pt>
                <c:pt idx="1">
                  <c:v>407.21</c:v>
                </c:pt>
                <c:pt idx="2">
                  <c:v>385.53</c:v>
                </c:pt>
                <c:pt idx="3">
                  <c:v>389.66</c:v>
                </c:pt>
                <c:pt idx="4">
                  <c:v>360.54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227.27</c:v>
                </c:pt>
                <c:pt idx="1">
                  <c:v>223.98</c:v>
                </c:pt>
                <c:pt idx="2">
                  <c:v>225.09</c:v>
                </c:pt>
                <c:pt idx="3">
                  <c:v>224.82</c:v>
                </c:pt>
                <c:pt idx="4">
                  <c:v>230.85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16" workbookViewId="0">
      <selection activeCell="BK33" sqref="BK3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島根県　邑南町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5</v>
      </c>
      <c r="J7" s="13"/>
      <c r="K7" s="13"/>
      <c r="L7" s="13"/>
      <c r="M7" s="13"/>
      <c r="N7" s="13"/>
      <c r="O7" s="22"/>
      <c r="P7" s="25" t="s">
        <v>10</v>
      </c>
      <c r="Q7" s="25"/>
      <c r="R7" s="25"/>
      <c r="S7" s="25"/>
      <c r="T7" s="25"/>
      <c r="U7" s="25"/>
      <c r="V7" s="25"/>
      <c r="W7" s="25" t="s">
        <v>12</v>
      </c>
      <c r="X7" s="25"/>
      <c r="Y7" s="25"/>
      <c r="Z7" s="25"/>
      <c r="AA7" s="25"/>
      <c r="AB7" s="25"/>
      <c r="AC7" s="25"/>
      <c r="AD7" s="25" t="s">
        <v>9</v>
      </c>
      <c r="AE7" s="25"/>
      <c r="AF7" s="25"/>
      <c r="AG7" s="25"/>
      <c r="AH7" s="25"/>
      <c r="AI7" s="25"/>
      <c r="AJ7" s="25"/>
      <c r="AK7" s="2"/>
      <c r="AL7" s="25" t="s">
        <v>15</v>
      </c>
      <c r="AM7" s="25"/>
      <c r="AN7" s="25"/>
      <c r="AO7" s="25"/>
      <c r="AP7" s="25"/>
      <c r="AQ7" s="25"/>
      <c r="AR7" s="25"/>
      <c r="AS7" s="25"/>
      <c r="AT7" s="5" t="s">
        <v>3</v>
      </c>
      <c r="AU7" s="13"/>
      <c r="AV7" s="13"/>
      <c r="AW7" s="13"/>
      <c r="AX7" s="13"/>
      <c r="AY7" s="13"/>
      <c r="AZ7" s="13"/>
      <c r="BA7" s="13"/>
      <c r="BB7" s="25" t="s">
        <v>17</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A8</v>
      </c>
      <c r="X8" s="26"/>
      <c r="Y8" s="26"/>
      <c r="Z8" s="26"/>
      <c r="AA8" s="26"/>
      <c r="AB8" s="26"/>
      <c r="AC8" s="26"/>
      <c r="AD8" s="26" t="str">
        <f>データ!$M$6</f>
        <v>非設置</v>
      </c>
      <c r="AE8" s="26"/>
      <c r="AF8" s="26"/>
      <c r="AG8" s="26"/>
      <c r="AH8" s="26"/>
      <c r="AI8" s="26"/>
      <c r="AJ8" s="26"/>
      <c r="AK8" s="2"/>
      <c r="AL8" s="29">
        <f>データ!$R$6</f>
        <v>9961</v>
      </c>
      <c r="AM8" s="29"/>
      <c r="AN8" s="29"/>
      <c r="AO8" s="29"/>
      <c r="AP8" s="29"/>
      <c r="AQ8" s="29"/>
      <c r="AR8" s="29"/>
      <c r="AS8" s="29"/>
      <c r="AT8" s="7">
        <f>データ!$S$6</f>
        <v>419.29</v>
      </c>
      <c r="AU8" s="15"/>
      <c r="AV8" s="15"/>
      <c r="AW8" s="15"/>
      <c r="AX8" s="15"/>
      <c r="AY8" s="15"/>
      <c r="AZ8" s="15"/>
      <c r="BA8" s="15"/>
      <c r="BB8" s="27">
        <f>データ!$T$6</f>
        <v>23.76</v>
      </c>
      <c r="BC8" s="27"/>
      <c r="BD8" s="27"/>
      <c r="BE8" s="27"/>
      <c r="BF8" s="27"/>
      <c r="BG8" s="27"/>
      <c r="BH8" s="27"/>
      <c r="BI8" s="27"/>
      <c r="BJ8" s="3"/>
      <c r="BK8" s="3"/>
      <c r="BL8" s="36" t="s">
        <v>4</v>
      </c>
      <c r="BM8" s="46"/>
      <c r="BN8" s="53" t="s">
        <v>20</v>
      </c>
      <c r="BO8" s="53"/>
      <c r="BP8" s="53"/>
      <c r="BQ8" s="53"/>
      <c r="BR8" s="53"/>
      <c r="BS8" s="53"/>
      <c r="BT8" s="53"/>
      <c r="BU8" s="53"/>
      <c r="BV8" s="53"/>
      <c r="BW8" s="53"/>
      <c r="BX8" s="53"/>
      <c r="BY8" s="57"/>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21</v>
      </c>
      <c r="X9" s="25"/>
      <c r="Y9" s="25"/>
      <c r="Z9" s="25"/>
      <c r="AA9" s="25"/>
      <c r="AB9" s="25"/>
      <c r="AC9" s="25"/>
      <c r="AD9" s="2"/>
      <c r="AE9" s="2"/>
      <c r="AF9" s="2"/>
      <c r="AG9" s="2"/>
      <c r="AH9" s="2"/>
      <c r="AI9" s="2"/>
      <c r="AJ9" s="2"/>
      <c r="AK9" s="2"/>
      <c r="AL9" s="25" t="s">
        <v>26</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31</v>
      </c>
      <c r="BM9" s="47"/>
      <c r="BN9" s="54" t="s">
        <v>33</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55.13</v>
      </c>
      <c r="J10" s="15"/>
      <c r="K10" s="15"/>
      <c r="L10" s="15"/>
      <c r="M10" s="15"/>
      <c r="N10" s="15"/>
      <c r="O10" s="24"/>
      <c r="P10" s="27">
        <f>データ!$P$6</f>
        <v>87.62</v>
      </c>
      <c r="Q10" s="27"/>
      <c r="R10" s="27"/>
      <c r="S10" s="27"/>
      <c r="T10" s="27"/>
      <c r="U10" s="27"/>
      <c r="V10" s="27"/>
      <c r="W10" s="29">
        <f>データ!$Q$6</f>
        <v>4275</v>
      </c>
      <c r="X10" s="29"/>
      <c r="Y10" s="29"/>
      <c r="Z10" s="29"/>
      <c r="AA10" s="29"/>
      <c r="AB10" s="29"/>
      <c r="AC10" s="29"/>
      <c r="AD10" s="2"/>
      <c r="AE10" s="2"/>
      <c r="AF10" s="2"/>
      <c r="AG10" s="2"/>
      <c r="AH10" s="2"/>
      <c r="AI10" s="2"/>
      <c r="AJ10" s="2"/>
      <c r="AK10" s="2"/>
      <c r="AL10" s="29">
        <f>データ!$U$6</f>
        <v>8646</v>
      </c>
      <c r="AM10" s="29"/>
      <c r="AN10" s="29"/>
      <c r="AO10" s="29"/>
      <c r="AP10" s="29"/>
      <c r="AQ10" s="29"/>
      <c r="AR10" s="29"/>
      <c r="AS10" s="29"/>
      <c r="AT10" s="7">
        <f>データ!$V$6</f>
        <v>53.9</v>
      </c>
      <c r="AU10" s="15"/>
      <c r="AV10" s="15"/>
      <c r="AW10" s="15"/>
      <c r="AX10" s="15"/>
      <c r="AY10" s="15"/>
      <c r="AZ10" s="15"/>
      <c r="BA10" s="15"/>
      <c r="BB10" s="27">
        <f>データ!$W$6</f>
        <v>160.41</v>
      </c>
      <c r="BC10" s="27"/>
      <c r="BD10" s="27"/>
      <c r="BE10" s="27"/>
      <c r="BF10" s="27"/>
      <c r="BG10" s="27"/>
      <c r="BH10" s="27"/>
      <c r="BI10" s="27"/>
      <c r="BJ10" s="2"/>
      <c r="BK10" s="2"/>
      <c r="BL10" s="38" t="s">
        <v>35</v>
      </c>
      <c r="BM10" s="48"/>
      <c r="BN10" s="55" t="s">
        <v>16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87</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42</v>
      </c>
      <c r="C84" s="12"/>
      <c r="D84" s="12"/>
      <c r="E84" s="12" t="s">
        <v>44</v>
      </c>
      <c r="F84" s="12" t="s">
        <v>46</v>
      </c>
      <c r="G84" s="12" t="s">
        <v>47</v>
      </c>
      <c r="H84" s="12" t="s">
        <v>40</v>
      </c>
      <c r="I84" s="12" t="s">
        <v>0</v>
      </c>
      <c r="J84" s="12" t="s">
        <v>28</v>
      </c>
      <c r="K84" s="12" t="s">
        <v>48</v>
      </c>
      <c r="L84" s="12" t="s">
        <v>50</v>
      </c>
      <c r="M84" s="12" t="s">
        <v>32</v>
      </c>
      <c r="N84" s="12" t="s">
        <v>52</v>
      </c>
      <c r="O84" s="12" t="s">
        <v>54</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TIbmyjLC/EHh35Ae6UvGzGtljB4pHBZY2DMGwPxu2p1GQPDYkQeg9mrwWw3vogY3glgwnFzN9UiHd4MSPhM0lw==" saltValue="GXs3zcyj9VA/Far4nG9db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45</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55</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49</v>
      </c>
      <c r="C3" s="67" t="s">
        <v>57</v>
      </c>
      <c r="D3" s="67" t="s">
        <v>58</v>
      </c>
      <c r="E3" s="67" t="s">
        <v>8</v>
      </c>
      <c r="F3" s="67" t="s">
        <v>7</v>
      </c>
      <c r="G3" s="67" t="s">
        <v>24</v>
      </c>
      <c r="H3" s="75" t="s">
        <v>29</v>
      </c>
      <c r="I3" s="78"/>
      <c r="J3" s="78"/>
      <c r="K3" s="78"/>
      <c r="L3" s="78"/>
      <c r="M3" s="78"/>
      <c r="N3" s="78"/>
      <c r="O3" s="78"/>
      <c r="P3" s="78"/>
      <c r="Q3" s="78"/>
      <c r="R3" s="78"/>
      <c r="S3" s="78"/>
      <c r="T3" s="78"/>
      <c r="U3" s="78"/>
      <c r="V3" s="78"/>
      <c r="W3" s="82"/>
      <c r="X3" s="84" t="s">
        <v>53</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59</v>
      </c>
      <c r="B4" s="68"/>
      <c r="C4" s="68"/>
      <c r="D4" s="68"/>
      <c r="E4" s="68"/>
      <c r="F4" s="68"/>
      <c r="G4" s="68"/>
      <c r="H4" s="76"/>
      <c r="I4" s="79"/>
      <c r="J4" s="79"/>
      <c r="K4" s="79"/>
      <c r="L4" s="79"/>
      <c r="M4" s="79"/>
      <c r="N4" s="79"/>
      <c r="O4" s="79"/>
      <c r="P4" s="79"/>
      <c r="Q4" s="79"/>
      <c r="R4" s="79"/>
      <c r="S4" s="79"/>
      <c r="T4" s="79"/>
      <c r="U4" s="79"/>
      <c r="V4" s="79"/>
      <c r="W4" s="83"/>
      <c r="X4" s="85" t="s">
        <v>51</v>
      </c>
      <c r="Y4" s="85"/>
      <c r="Z4" s="85"/>
      <c r="AA4" s="85"/>
      <c r="AB4" s="85"/>
      <c r="AC4" s="85"/>
      <c r="AD4" s="85"/>
      <c r="AE4" s="85"/>
      <c r="AF4" s="85"/>
      <c r="AG4" s="85"/>
      <c r="AH4" s="85"/>
      <c r="AI4" s="85" t="s">
        <v>43</v>
      </c>
      <c r="AJ4" s="85"/>
      <c r="AK4" s="85"/>
      <c r="AL4" s="85"/>
      <c r="AM4" s="85"/>
      <c r="AN4" s="85"/>
      <c r="AO4" s="85"/>
      <c r="AP4" s="85"/>
      <c r="AQ4" s="85"/>
      <c r="AR4" s="85"/>
      <c r="AS4" s="85"/>
      <c r="AT4" s="85" t="s">
        <v>37</v>
      </c>
      <c r="AU4" s="85"/>
      <c r="AV4" s="85"/>
      <c r="AW4" s="85"/>
      <c r="AX4" s="85"/>
      <c r="AY4" s="85"/>
      <c r="AZ4" s="85"/>
      <c r="BA4" s="85"/>
      <c r="BB4" s="85"/>
      <c r="BC4" s="85"/>
      <c r="BD4" s="85"/>
      <c r="BE4" s="85" t="s">
        <v>61</v>
      </c>
      <c r="BF4" s="85"/>
      <c r="BG4" s="85"/>
      <c r="BH4" s="85"/>
      <c r="BI4" s="85"/>
      <c r="BJ4" s="85"/>
      <c r="BK4" s="85"/>
      <c r="BL4" s="85"/>
      <c r="BM4" s="85"/>
      <c r="BN4" s="85"/>
      <c r="BO4" s="85"/>
      <c r="BP4" s="85" t="s">
        <v>34</v>
      </c>
      <c r="BQ4" s="85"/>
      <c r="BR4" s="85"/>
      <c r="BS4" s="85"/>
      <c r="BT4" s="85"/>
      <c r="BU4" s="85"/>
      <c r="BV4" s="85"/>
      <c r="BW4" s="85"/>
      <c r="BX4" s="85"/>
      <c r="BY4" s="85"/>
      <c r="BZ4" s="85"/>
      <c r="CA4" s="85" t="s">
        <v>62</v>
      </c>
      <c r="CB4" s="85"/>
      <c r="CC4" s="85"/>
      <c r="CD4" s="85"/>
      <c r="CE4" s="85"/>
      <c r="CF4" s="85"/>
      <c r="CG4" s="85"/>
      <c r="CH4" s="85"/>
      <c r="CI4" s="85"/>
      <c r="CJ4" s="85"/>
      <c r="CK4" s="85"/>
      <c r="CL4" s="85" t="s">
        <v>64</v>
      </c>
      <c r="CM4" s="85"/>
      <c r="CN4" s="85"/>
      <c r="CO4" s="85"/>
      <c r="CP4" s="85"/>
      <c r="CQ4" s="85"/>
      <c r="CR4" s="85"/>
      <c r="CS4" s="85"/>
      <c r="CT4" s="85"/>
      <c r="CU4" s="85"/>
      <c r="CV4" s="85"/>
      <c r="CW4" s="85" t="s">
        <v>65</v>
      </c>
      <c r="CX4" s="85"/>
      <c r="CY4" s="85"/>
      <c r="CZ4" s="85"/>
      <c r="DA4" s="85"/>
      <c r="DB4" s="85"/>
      <c r="DC4" s="85"/>
      <c r="DD4" s="85"/>
      <c r="DE4" s="85"/>
      <c r="DF4" s="85"/>
      <c r="DG4" s="85"/>
      <c r="DH4" s="85" t="s">
        <v>66</v>
      </c>
      <c r="DI4" s="85"/>
      <c r="DJ4" s="85"/>
      <c r="DK4" s="85"/>
      <c r="DL4" s="85"/>
      <c r="DM4" s="85"/>
      <c r="DN4" s="85"/>
      <c r="DO4" s="85"/>
      <c r="DP4" s="85"/>
      <c r="DQ4" s="85"/>
      <c r="DR4" s="85"/>
      <c r="DS4" s="85" t="s">
        <v>60</v>
      </c>
      <c r="DT4" s="85"/>
      <c r="DU4" s="85"/>
      <c r="DV4" s="85"/>
      <c r="DW4" s="85"/>
      <c r="DX4" s="85"/>
      <c r="DY4" s="85"/>
      <c r="DZ4" s="85"/>
      <c r="EA4" s="85"/>
      <c r="EB4" s="85"/>
      <c r="EC4" s="85"/>
      <c r="ED4" s="85" t="s">
        <v>67</v>
      </c>
      <c r="EE4" s="85"/>
      <c r="EF4" s="85"/>
      <c r="EG4" s="85"/>
      <c r="EH4" s="85"/>
      <c r="EI4" s="85"/>
      <c r="EJ4" s="85"/>
      <c r="EK4" s="85"/>
      <c r="EL4" s="85"/>
      <c r="EM4" s="85"/>
      <c r="EN4" s="85"/>
    </row>
    <row r="5" spans="1:144">
      <c r="A5" s="65" t="s">
        <v>27</v>
      </c>
      <c r="B5" s="69"/>
      <c r="C5" s="69"/>
      <c r="D5" s="69"/>
      <c r="E5" s="69"/>
      <c r="F5" s="69"/>
      <c r="G5" s="69"/>
      <c r="H5" s="77" t="s">
        <v>56</v>
      </c>
      <c r="I5" s="77" t="s">
        <v>68</v>
      </c>
      <c r="J5" s="77" t="s">
        <v>69</v>
      </c>
      <c r="K5" s="77" t="s">
        <v>70</v>
      </c>
      <c r="L5" s="77" t="s">
        <v>71</v>
      </c>
      <c r="M5" s="77" t="s">
        <v>9</v>
      </c>
      <c r="N5" s="77" t="s">
        <v>72</v>
      </c>
      <c r="O5" s="77" t="s">
        <v>73</v>
      </c>
      <c r="P5" s="77" t="s">
        <v>74</v>
      </c>
      <c r="Q5" s="77" t="s">
        <v>75</v>
      </c>
      <c r="R5" s="77" t="s">
        <v>76</v>
      </c>
      <c r="S5" s="77" t="s">
        <v>78</v>
      </c>
      <c r="T5" s="77" t="s">
        <v>63</v>
      </c>
      <c r="U5" s="77" t="s">
        <v>79</v>
      </c>
      <c r="V5" s="77" t="s">
        <v>80</v>
      </c>
      <c r="W5" s="77" t="s">
        <v>81</v>
      </c>
      <c r="X5" s="77" t="s">
        <v>82</v>
      </c>
      <c r="Y5" s="77" t="s">
        <v>83</v>
      </c>
      <c r="Z5" s="77" t="s">
        <v>84</v>
      </c>
      <c r="AA5" s="77" t="s">
        <v>85</v>
      </c>
      <c r="AB5" s="77" t="s">
        <v>86</v>
      </c>
      <c r="AC5" s="77" t="s">
        <v>89</v>
      </c>
      <c r="AD5" s="77" t="s">
        <v>90</v>
      </c>
      <c r="AE5" s="77" t="s">
        <v>91</v>
      </c>
      <c r="AF5" s="77" t="s">
        <v>92</v>
      </c>
      <c r="AG5" s="77" t="s">
        <v>93</v>
      </c>
      <c r="AH5" s="77" t="s">
        <v>42</v>
      </c>
      <c r="AI5" s="77" t="s">
        <v>82</v>
      </c>
      <c r="AJ5" s="77" t="s">
        <v>83</v>
      </c>
      <c r="AK5" s="77" t="s">
        <v>84</v>
      </c>
      <c r="AL5" s="77" t="s">
        <v>85</v>
      </c>
      <c r="AM5" s="77" t="s">
        <v>86</v>
      </c>
      <c r="AN5" s="77" t="s">
        <v>89</v>
      </c>
      <c r="AO5" s="77" t="s">
        <v>90</v>
      </c>
      <c r="AP5" s="77" t="s">
        <v>91</v>
      </c>
      <c r="AQ5" s="77" t="s">
        <v>92</v>
      </c>
      <c r="AR5" s="77" t="s">
        <v>93</v>
      </c>
      <c r="AS5" s="77" t="s">
        <v>88</v>
      </c>
      <c r="AT5" s="77" t="s">
        <v>82</v>
      </c>
      <c r="AU5" s="77" t="s">
        <v>83</v>
      </c>
      <c r="AV5" s="77" t="s">
        <v>84</v>
      </c>
      <c r="AW5" s="77" t="s">
        <v>85</v>
      </c>
      <c r="AX5" s="77" t="s">
        <v>86</v>
      </c>
      <c r="AY5" s="77" t="s">
        <v>89</v>
      </c>
      <c r="AZ5" s="77" t="s">
        <v>90</v>
      </c>
      <c r="BA5" s="77" t="s">
        <v>91</v>
      </c>
      <c r="BB5" s="77" t="s">
        <v>92</v>
      </c>
      <c r="BC5" s="77" t="s">
        <v>93</v>
      </c>
      <c r="BD5" s="77" t="s">
        <v>88</v>
      </c>
      <c r="BE5" s="77" t="s">
        <v>82</v>
      </c>
      <c r="BF5" s="77" t="s">
        <v>83</v>
      </c>
      <c r="BG5" s="77" t="s">
        <v>84</v>
      </c>
      <c r="BH5" s="77" t="s">
        <v>85</v>
      </c>
      <c r="BI5" s="77" t="s">
        <v>86</v>
      </c>
      <c r="BJ5" s="77" t="s">
        <v>89</v>
      </c>
      <c r="BK5" s="77" t="s">
        <v>90</v>
      </c>
      <c r="BL5" s="77" t="s">
        <v>91</v>
      </c>
      <c r="BM5" s="77" t="s">
        <v>92</v>
      </c>
      <c r="BN5" s="77" t="s">
        <v>93</v>
      </c>
      <c r="BO5" s="77" t="s">
        <v>88</v>
      </c>
      <c r="BP5" s="77" t="s">
        <v>82</v>
      </c>
      <c r="BQ5" s="77" t="s">
        <v>83</v>
      </c>
      <c r="BR5" s="77" t="s">
        <v>84</v>
      </c>
      <c r="BS5" s="77" t="s">
        <v>85</v>
      </c>
      <c r="BT5" s="77" t="s">
        <v>86</v>
      </c>
      <c r="BU5" s="77" t="s">
        <v>89</v>
      </c>
      <c r="BV5" s="77" t="s">
        <v>90</v>
      </c>
      <c r="BW5" s="77" t="s">
        <v>91</v>
      </c>
      <c r="BX5" s="77" t="s">
        <v>92</v>
      </c>
      <c r="BY5" s="77" t="s">
        <v>93</v>
      </c>
      <c r="BZ5" s="77" t="s">
        <v>88</v>
      </c>
      <c r="CA5" s="77" t="s">
        <v>82</v>
      </c>
      <c r="CB5" s="77" t="s">
        <v>83</v>
      </c>
      <c r="CC5" s="77" t="s">
        <v>84</v>
      </c>
      <c r="CD5" s="77" t="s">
        <v>85</v>
      </c>
      <c r="CE5" s="77" t="s">
        <v>86</v>
      </c>
      <c r="CF5" s="77" t="s">
        <v>89</v>
      </c>
      <c r="CG5" s="77" t="s">
        <v>90</v>
      </c>
      <c r="CH5" s="77" t="s">
        <v>91</v>
      </c>
      <c r="CI5" s="77" t="s">
        <v>92</v>
      </c>
      <c r="CJ5" s="77" t="s">
        <v>93</v>
      </c>
      <c r="CK5" s="77" t="s">
        <v>88</v>
      </c>
      <c r="CL5" s="77" t="s">
        <v>82</v>
      </c>
      <c r="CM5" s="77" t="s">
        <v>83</v>
      </c>
      <c r="CN5" s="77" t="s">
        <v>84</v>
      </c>
      <c r="CO5" s="77" t="s">
        <v>85</v>
      </c>
      <c r="CP5" s="77" t="s">
        <v>86</v>
      </c>
      <c r="CQ5" s="77" t="s">
        <v>89</v>
      </c>
      <c r="CR5" s="77" t="s">
        <v>90</v>
      </c>
      <c r="CS5" s="77" t="s">
        <v>91</v>
      </c>
      <c r="CT5" s="77" t="s">
        <v>92</v>
      </c>
      <c r="CU5" s="77" t="s">
        <v>93</v>
      </c>
      <c r="CV5" s="77" t="s">
        <v>88</v>
      </c>
      <c r="CW5" s="77" t="s">
        <v>82</v>
      </c>
      <c r="CX5" s="77" t="s">
        <v>83</v>
      </c>
      <c r="CY5" s="77" t="s">
        <v>84</v>
      </c>
      <c r="CZ5" s="77" t="s">
        <v>85</v>
      </c>
      <c r="DA5" s="77" t="s">
        <v>86</v>
      </c>
      <c r="DB5" s="77" t="s">
        <v>89</v>
      </c>
      <c r="DC5" s="77" t="s">
        <v>90</v>
      </c>
      <c r="DD5" s="77" t="s">
        <v>91</v>
      </c>
      <c r="DE5" s="77" t="s">
        <v>92</v>
      </c>
      <c r="DF5" s="77" t="s">
        <v>93</v>
      </c>
      <c r="DG5" s="77" t="s">
        <v>88</v>
      </c>
      <c r="DH5" s="77" t="s">
        <v>82</v>
      </c>
      <c r="DI5" s="77" t="s">
        <v>83</v>
      </c>
      <c r="DJ5" s="77" t="s">
        <v>84</v>
      </c>
      <c r="DK5" s="77" t="s">
        <v>85</v>
      </c>
      <c r="DL5" s="77" t="s">
        <v>86</v>
      </c>
      <c r="DM5" s="77" t="s">
        <v>89</v>
      </c>
      <c r="DN5" s="77" t="s">
        <v>90</v>
      </c>
      <c r="DO5" s="77" t="s">
        <v>91</v>
      </c>
      <c r="DP5" s="77" t="s">
        <v>92</v>
      </c>
      <c r="DQ5" s="77" t="s">
        <v>93</v>
      </c>
      <c r="DR5" s="77" t="s">
        <v>88</v>
      </c>
      <c r="DS5" s="77" t="s">
        <v>82</v>
      </c>
      <c r="DT5" s="77" t="s">
        <v>83</v>
      </c>
      <c r="DU5" s="77" t="s">
        <v>84</v>
      </c>
      <c r="DV5" s="77" t="s">
        <v>85</v>
      </c>
      <c r="DW5" s="77" t="s">
        <v>86</v>
      </c>
      <c r="DX5" s="77" t="s">
        <v>89</v>
      </c>
      <c r="DY5" s="77" t="s">
        <v>90</v>
      </c>
      <c r="DZ5" s="77" t="s">
        <v>91</v>
      </c>
      <c r="EA5" s="77" t="s">
        <v>92</v>
      </c>
      <c r="EB5" s="77" t="s">
        <v>93</v>
      </c>
      <c r="EC5" s="77" t="s">
        <v>88</v>
      </c>
      <c r="ED5" s="77" t="s">
        <v>82</v>
      </c>
      <c r="EE5" s="77" t="s">
        <v>83</v>
      </c>
      <c r="EF5" s="77" t="s">
        <v>84</v>
      </c>
      <c r="EG5" s="77" t="s">
        <v>85</v>
      </c>
      <c r="EH5" s="77" t="s">
        <v>86</v>
      </c>
      <c r="EI5" s="77" t="s">
        <v>89</v>
      </c>
      <c r="EJ5" s="77" t="s">
        <v>90</v>
      </c>
      <c r="EK5" s="77" t="s">
        <v>91</v>
      </c>
      <c r="EL5" s="77" t="s">
        <v>92</v>
      </c>
      <c r="EM5" s="77" t="s">
        <v>93</v>
      </c>
      <c r="EN5" s="77" t="s">
        <v>88</v>
      </c>
    </row>
    <row r="6" spans="1:144" s="64" customFormat="1">
      <c r="A6" s="65" t="s">
        <v>94</v>
      </c>
      <c r="B6" s="70">
        <f t="shared" ref="B6:W6" si="1">B7</f>
        <v>2022</v>
      </c>
      <c r="C6" s="70">
        <f t="shared" si="1"/>
        <v>324493</v>
      </c>
      <c r="D6" s="70">
        <f t="shared" si="1"/>
        <v>46</v>
      </c>
      <c r="E6" s="70">
        <f t="shared" si="1"/>
        <v>1</v>
      </c>
      <c r="F6" s="70">
        <f t="shared" si="1"/>
        <v>0</v>
      </c>
      <c r="G6" s="70">
        <f t="shared" si="1"/>
        <v>1</v>
      </c>
      <c r="H6" s="70" t="str">
        <f t="shared" si="1"/>
        <v>島根県　邑南町</v>
      </c>
      <c r="I6" s="70" t="str">
        <f t="shared" si="1"/>
        <v>法適用</v>
      </c>
      <c r="J6" s="70" t="str">
        <f t="shared" si="1"/>
        <v>水道事業</v>
      </c>
      <c r="K6" s="70" t="str">
        <f t="shared" si="1"/>
        <v>末端給水事業</v>
      </c>
      <c r="L6" s="70" t="str">
        <f t="shared" si="1"/>
        <v>A8</v>
      </c>
      <c r="M6" s="70" t="str">
        <f t="shared" si="1"/>
        <v>非設置</v>
      </c>
      <c r="N6" s="80" t="str">
        <f t="shared" si="1"/>
        <v>-</v>
      </c>
      <c r="O6" s="80">
        <f t="shared" si="1"/>
        <v>55.13</v>
      </c>
      <c r="P6" s="80">
        <f t="shared" si="1"/>
        <v>87.62</v>
      </c>
      <c r="Q6" s="80">
        <f t="shared" si="1"/>
        <v>4275</v>
      </c>
      <c r="R6" s="80">
        <f t="shared" si="1"/>
        <v>9961</v>
      </c>
      <c r="S6" s="80">
        <f t="shared" si="1"/>
        <v>419.29</v>
      </c>
      <c r="T6" s="80">
        <f t="shared" si="1"/>
        <v>23.76</v>
      </c>
      <c r="U6" s="80">
        <f t="shared" si="1"/>
        <v>8646</v>
      </c>
      <c r="V6" s="80">
        <f t="shared" si="1"/>
        <v>53.9</v>
      </c>
      <c r="W6" s="80">
        <f t="shared" si="1"/>
        <v>160.41</v>
      </c>
      <c r="X6" s="86">
        <f t="shared" ref="X6:AG6" si="2">IF(X7="",NA(),X7)</f>
        <v>87.99</v>
      </c>
      <c r="Y6" s="86">
        <f t="shared" si="2"/>
        <v>91.56</v>
      </c>
      <c r="Z6" s="86">
        <f t="shared" si="2"/>
        <v>101.94</v>
      </c>
      <c r="AA6" s="86">
        <f t="shared" si="2"/>
        <v>105.89</v>
      </c>
      <c r="AB6" s="86">
        <f t="shared" si="2"/>
        <v>105.99</v>
      </c>
      <c r="AC6" s="86">
        <f t="shared" si="2"/>
        <v>103.81</v>
      </c>
      <c r="AD6" s="86">
        <f t="shared" si="2"/>
        <v>104.35</v>
      </c>
      <c r="AE6" s="86">
        <f t="shared" si="2"/>
        <v>105.34</v>
      </c>
      <c r="AF6" s="86">
        <f t="shared" si="2"/>
        <v>105.77</v>
      </c>
      <c r="AG6" s="86">
        <f t="shared" si="2"/>
        <v>104.82</v>
      </c>
      <c r="AH6" s="80" t="str">
        <f>IF(AH7="","",IF(AH7="-","【-】","【"&amp;SUBSTITUTE(TEXT(AH7,"#,##0.00"),"-","△")&amp;"】"))</f>
        <v>【108.70】</v>
      </c>
      <c r="AI6" s="86">
        <f t="shared" ref="AI6:AR6" si="3">IF(AI7="",NA(),AI7)</f>
        <v>59.82</v>
      </c>
      <c r="AJ6" s="86">
        <f t="shared" si="3"/>
        <v>79.12</v>
      </c>
      <c r="AK6" s="86">
        <f t="shared" si="3"/>
        <v>73.73</v>
      </c>
      <c r="AL6" s="80">
        <f t="shared" si="3"/>
        <v>0</v>
      </c>
      <c r="AM6" s="80">
        <f t="shared" si="3"/>
        <v>0</v>
      </c>
      <c r="AN6" s="86">
        <f t="shared" si="3"/>
        <v>25.66</v>
      </c>
      <c r="AO6" s="86">
        <f t="shared" si="3"/>
        <v>21.69</v>
      </c>
      <c r="AP6" s="86">
        <f t="shared" si="3"/>
        <v>24.04</v>
      </c>
      <c r="AQ6" s="86">
        <f t="shared" si="3"/>
        <v>28.03</v>
      </c>
      <c r="AR6" s="86">
        <f t="shared" si="3"/>
        <v>26.73</v>
      </c>
      <c r="AS6" s="80" t="str">
        <f>IF(AS7="","",IF(AS7="-","【-】","【"&amp;SUBSTITUTE(TEXT(AS7,"#,##0.00"),"-","△")&amp;"】"))</f>
        <v>【1.34】</v>
      </c>
      <c r="AT6" s="86">
        <f t="shared" ref="AT6:BC6" si="4">IF(AT7="",NA(),AT7)</f>
        <v>39.840000000000003</v>
      </c>
      <c r="AU6" s="86">
        <f t="shared" si="4"/>
        <v>44.65</v>
      </c>
      <c r="AV6" s="86">
        <f t="shared" si="4"/>
        <v>45.17</v>
      </c>
      <c r="AW6" s="86">
        <f t="shared" si="4"/>
        <v>55.73</v>
      </c>
      <c r="AX6" s="86">
        <f t="shared" si="4"/>
        <v>72.430000000000007</v>
      </c>
      <c r="AY6" s="86">
        <f t="shared" si="4"/>
        <v>300.14</v>
      </c>
      <c r="AZ6" s="86">
        <f t="shared" si="4"/>
        <v>301.04000000000002</v>
      </c>
      <c r="BA6" s="86">
        <f t="shared" si="4"/>
        <v>305.08</v>
      </c>
      <c r="BB6" s="86">
        <f t="shared" si="4"/>
        <v>305.33999999999997</v>
      </c>
      <c r="BC6" s="86">
        <f t="shared" si="4"/>
        <v>310.01</v>
      </c>
      <c r="BD6" s="80" t="str">
        <f>IF(BD7="","",IF(BD7="-","【-】","【"&amp;SUBSTITUTE(TEXT(BD7,"#,##0.00"),"-","△")&amp;"】"))</f>
        <v>【252.29】</v>
      </c>
      <c r="BE6" s="86">
        <f t="shared" ref="BE6:BN6" si="5">IF(BE7="",NA(),BE7)</f>
        <v>1557.34</v>
      </c>
      <c r="BF6" s="86">
        <f t="shared" si="5"/>
        <v>1549.74</v>
      </c>
      <c r="BG6" s="86">
        <f t="shared" si="5"/>
        <v>1406.29</v>
      </c>
      <c r="BH6" s="86">
        <f t="shared" si="5"/>
        <v>1329.49</v>
      </c>
      <c r="BI6" s="86">
        <f t="shared" si="5"/>
        <v>1274.57</v>
      </c>
      <c r="BJ6" s="86">
        <f t="shared" si="5"/>
        <v>566.65</v>
      </c>
      <c r="BK6" s="86">
        <f t="shared" si="5"/>
        <v>551.62</v>
      </c>
      <c r="BL6" s="86">
        <f t="shared" si="5"/>
        <v>585.59</v>
      </c>
      <c r="BM6" s="86">
        <f t="shared" si="5"/>
        <v>561.34</v>
      </c>
      <c r="BN6" s="86">
        <f t="shared" si="5"/>
        <v>538.33000000000004</v>
      </c>
      <c r="BO6" s="80" t="str">
        <f>IF(BO7="","",IF(BO7="-","【-】","【"&amp;SUBSTITUTE(TEXT(BO7,"#,##0.00"),"-","△")&amp;"】"))</f>
        <v>【268.07】</v>
      </c>
      <c r="BP6" s="86">
        <f t="shared" ref="BP6:BY6" si="6">IF(BP7="",NA(),BP7)</f>
        <v>51.94</v>
      </c>
      <c r="BQ6" s="86">
        <f t="shared" si="6"/>
        <v>52.82</v>
      </c>
      <c r="BR6" s="86">
        <f t="shared" si="6"/>
        <v>55.38</v>
      </c>
      <c r="BS6" s="86">
        <f t="shared" si="6"/>
        <v>55.06</v>
      </c>
      <c r="BT6" s="86">
        <f t="shared" si="6"/>
        <v>59.51</v>
      </c>
      <c r="BU6" s="86">
        <f t="shared" si="6"/>
        <v>84.77</v>
      </c>
      <c r="BV6" s="86">
        <f t="shared" si="6"/>
        <v>87.11</v>
      </c>
      <c r="BW6" s="86">
        <f t="shared" si="6"/>
        <v>82.78</v>
      </c>
      <c r="BX6" s="86">
        <f t="shared" si="6"/>
        <v>84.82</v>
      </c>
      <c r="BY6" s="86">
        <f t="shared" si="6"/>
        <v>82.29</v>
      </c>
      <c r="BZ6" s="80" t="str">
        <f>IF(BZ7="","",IF(BZ7="-","【-】","【"&amp;SUBSTITUTE(TEXT(BZ7,"#,##0.00"),"-","△")&amp;"】"))</f>
        <v>【97.47】</v>
      </c>
      <c r="CA6" s="86">
        <f t="shared" ref="CA6:CJ6" si="7">IF(CA7="",NA(),CA7)</f>
        <v>414.13</v>
      </c>
      <c r="CB6" s="86">
        <f t="shared" si="7"/>
        <v>407.21</v>
      </c>
      <c r="CC6" s="86">
        <f t="shared" si="7"/>
        <v>385.53</v>
      </c>
      <c r="CD6" s="86">
        <f t="shared" si="7"/>
        <v>389.66</v>
      </c>
      <c r="CE6" s="86">
        <f t="shared" si="7"/>
        <v>360.54</v>
      </c>
      <c r="CF6" s="86">
        <f t="shared" si="7"/>
        <v>227.27</v>
      </c>
      <c r="CG6" s="86">
        <f t="shared" si="7"/>
        <v>223.98</v>
      </c>
      <c r="CH6" s="86">
        <f t="shared" si="7"/>
        <v>225.09</v>
      </c>
      <c r="CI6" s="86">
        <f t="shared" si="7"/>
        <v>224.82</v>
      </c>
      <c r="CJ6" s="86">
        <f t="shared" si="7"/>
        <v>230.85</v>
      </c>
      <c r="CK6" s="80" t="str">
        <f>IF(CK7="","",IF(CK7="-","【-】","【"&amp;SUBSTITUTE(TEXT(CK7,"#,##0.00"),"-","△")&amp;"】"))</f>
        <v>【174.75】</v>
      </c>
      <c r="CL6" s="86">
        <f t="shared" ref="CL6:CU6" si="8">IF(CL7="",NA(),CL7)</f>
        <v>66.2</v>
      </c>
      <c r="CM6" s="86">
        <f t="shared" si="8"/>
        <v>64.819999999999993</v>
      </c>
      <c r="CN6" s="86">
        <f t="shared" si="8"/>
        <v>68.91</v>
      </c>
      <c r="CO6" s="86">
        <f t="shared" si="8"/>
        <v>66.91</v>
      </c>
      <c r="CP6" s="86">
        <f t="shared" si="8"/>
        <v>66.239999999999995</v>
      </c>
      <c r="CQ6" s="86">
        <f t="shared" si="8"/>
        <v>50.29</v>
      </c>
      <c r="CR6" s="86">
        <f t="shared" si="8"/>
        <v>49.64</v>
      </c>
      <c r="CS6" s="86">
        <f t="shared" si="8"/>
        <v>49.38</v>
      </c>
      <c r="CT6" s="86">
        <f t="shared" si="8"/>
        <v>50.09</v>
      </c>
      <c r="CU6" s="86">
        <f t="shared" si="8"/>
        <v>50.1</v>
      </c>
      <c r="CV6" s="80" t="str">
        <f>IF(CV7="","",IF(CV7="-","【-】","【"&amp;SUBSTITUTE(TEXT(CV7,"#,##0.00"),"-","△")&amp;"】"))</f>
        <v>【59.97】</v>
      </c>
      <c r="CW6" s="86">
        <f t="shared" ref="CW6:DF6" si="9">IF(CW7="",NA(),CW7)</f>
        <v>72.95</v>
      </c>
      <c r="CX6" s="86">
        <f t="shared" si="9"/>
        <v>72.95</v>
      </c>
      <c r="CY6" s="86">
        <f t="shared" si="9"/>
        <v>70.61</v>
      </c>
      <c r="CZ6" s="86">
        <f t="shared" si="9"/>
        <v>70.84</v>
      </c>
      <c r="DA6" s="86">
        <f t="shared" si="9"/>
        <v>71.5</v>
      </c>
      <c r="DB6" s="86">
        <f t="shared" si="9"/>
        <v>77.73</v>
      </c>
      <c r="DC6" s="86">
        <f t="shared" si="9"/>
        <v>78.09</v>
      </c>
      <c r="DD6" s="86">
        <f t="shared" si="9"/>
        <v>78.010000000000005</v>
      </c>
      <c r="DE6" s="86">
        <f t="shared" si="9"/>
        <v>77.599999999999994</v>
      </c>
      <c r="DF6" s="86">
        <f t="shared" si="9"/>
        <v>77.3</v>
      </c>
      <c r="DG6" s="80" t="str">
        <f>IF(DG7="","",IF(DG7="-","【-】","【"&amp;SUBSTITUTE(TEXT(DG7,"#,##0.00"),"-","△")&amp;"】"))</f>
        <v>【89.76】</v>
      </c>
      <c r="DH6" s="86">
        <f t="shared" ref="DH6:DQ6" si="10">IF(DH7="",NA(),DH7)</f>
        <v>53.31</v>
      </c>
      <c r="DI6" s="86">
        <f t="shared" si="10"/>
        <v>53.79</v>
      </c>
      <c r="DJ6" s="86">
        <f t="shared" si="10"/>
        <v>55.45</v>
      </c>
      <c r="DK6" s="86">
        <f t="shared" si="10"/>
        <v>57.24</v>
      </c>
      <c r="DL6" s="86">
        <f t="shared" si="10"/>
        <v>58.23</v>
      </c>
      <c r="DM6" s="86">
        <f t="shared" si="10"/>
        <v>45.85</v>
      </c>
      <c r="DN6" s="86">
        <f t="shared" si="10"/>
        <v>47.31</v>
      </c>
      <c r="DO6" s="86">
        <f t="shared" si="10"/>
        <v>47.5</v>
      </c>
      <c r="DP6" s="86">
        <f t="shared" si="10"/>
        <v>48.41</v>
      </c>
      <c r="DQ6" s="86">
        <f t="shared" si="10"/>
        <v>50.02</v>
      </c>
      <c r="DR6" s="80" t="str">
        <f>IF(DR7="","",IF(DR7="-","【-】","【"&amp;SUBSTITUTE(TEXT(DR7,"#,##0.00"),"-","△")&amp;"】"))</f>
        <v>【51.51】</v>
      </c>
      <c r="DS6" s="86">
        <f t="shared" ref="DS6:EB6" si="11">IF(DS7="",NA(),DS7)</f>
        <v>21.87</v>
      </c>
      <c r="DT6" s="86">
        <f t="shared" si="11"/>
        <v>19.98</v>
      </c>
      <c r="DU6" s="86">
        <f t="shared" si="11"/>
        <v>22.36</v>
      </c>
      <c r="DV6" s="86">
        <f t="shared" si="11"/>
        <v>19.07</v>
      </c>
      <c r="DW6" s="86">
        <f t="shared" si="11"/>
        <v>21.97</v>
      </c>
      <c r="DX6" s="86">
        <f t="shared" si="11"/>
        <v>14.13</v>
      </c>
      <c r="DY6" s="86">
        <f t="shared" si="11"/>
        <v>16.77</v>
      </c>
      <c r="DZ6" s="86">
        <f t="shared" si="11"/>
        <v>17.399999999999999</v>
      </c>
      <c r="EA6" s="86">
        <f t="shared" si="11"/>
        <v>18.64</v>
      </c>
      <c r="EB6" s="86">
        <f t="shared" si="11"/>
        <v>19.510000000000002</v>
      </c>
      <c r="EC6" s="80" t="str">
        <f>IF(EC7="","",IF(EC7="-","【-】","【"&amp;SUBSTITUTE(TEXT(EC7,"#,##0.00"),"-","△")&amp;"】"))</f>
        <v>【23.75】</v>
      </c>
      <c r="ED6" s="86">
        <f t="shared" ref="ED6:EM6" si="12">IF(ED7="",NA(),ED7)</f>
        <v>1.6800000000000002</v>
      </c>
      <c r="EE6" s="86">
        <f t="shared" si="12"/>
        <v>1.9</v>
      </c>
      <c r="EF6" s="86">
        <f t="shared" si="12"/>
        <v>0.15</v>
      </c>
      <c r="EG6" s="86">
        <f t="shared" si="12"/>
        <v>0.13</v>
      </c>
      <c r="EH6" s="86">
        <f t="shared" si="12"/>
        <v>0.39</v>
      </c>
      <c r="EI6" s="86">
        <f t="shared" si="12"/>
        <v>0.52</v>
      </c>
      <c r="EJ6" s="86">
        <f t="shared" si="12"/>
        <v>0.47</v>
      </c>
      <c r="EK6" s="86">
        <f t="shared" si="12"/>
        <v>0.4</v>
      </c>
      <c r="EL6" s="86">
        <f t="shared" si="12"/>
        <v>0.36</v>
      </c>
      <c r="EM6" s="86">
        <f t="shared" si="12"/>
        <v>0.56999999999999995</v>
      </c>
      <c r="EN6" s="80" t="str">
        <f>IF(EN7="","",IF(EN7="-","【-】","【"&amp;SUBSTITUTE(TEXT(EN7,"#,##0.00"),"-","△")&amp;"】"))</f>
        <v>【0.67】</v>
      </c>
    </row>
    <row r="7" spans="1:144" s="64" customFormat="1">
      <c r="A7" s="65"/>
      <c r="B7" s="71">
        <v>2022</v>
      </c>
      <c r="C7" s="71">
        <v>324493</v>
      </c>
      <c r="D7" s="71">
        <v>46</v>
      </c>
      <c r="E7" s="71">
        <v>1</v>
      </c>
      <c r="F7" s="71">
        <v>0</v>
      </c>
      <c r="G7" s="71">
        <v>1</v>
      </c>
      <c r="H7" s="71" t="s">
        <v>95</v>
      </c>
      <c r="I7" s="71" t="s">
        <v>96</v>
      </c>
      <c r="J7" s="71" t="s">
        <v>97</v>
      </c>
      <c r="K7" s="71" t="s">
        <v>98</v>
      </c>
      <c r="L7" s="71" t="s">
        <v>77</v>
      </c>
      <c r="M7" s="71" t="s">
        <v>13</v>
      </c>
      <c r="N7" s="81" t="s">
        <v>99</v>
      </c>
      <c r="O7" s="81">
        <v>55.13</v>
      </c>
      <c r="P7" s="81">
        <v>87.62</v>
      </c>
      <c r="Q7" s="81">
        <v>4275</v>
      </c>
      <c r="R7" s="81">
        <v>9961</v>
      </c>
      <c r="S7" s="81">
        <v>419.29</v>
      </c>
      <c r="T7" s="81">
        <v>23.76</v>
      </c>
      <c r="U7" s="81">
        <v>8646</v>
      </c>
      <c r="V7" s="81">
        <v>53.9</v>
      </c>
      <c r="W7" s="81">
        <v>160.41</v>
      </c>
      <c r="X7" s="81">
        <v>87.99</v>
      </c>
      <c r="Y7" s="81">
        <v>91.56</v>
      </c>
      <c r="Z7" s="81">
        <v>101.94</v>
      </c>
      <c r="AA7" s="81">
        <v>105.89</v>
      </c>
      <c r="AB7" s="81">
        <v>105.99</v>
      </c>
      <c r="AC7" s="81">
        <v>103.81</v>
      </c>
      <c r="AD7" s="81">
        <v>104.35</v>
      </c>
      <c r="AE7" s="81">
        <v>105.34</v>
      </c>
      <c r="AF7" s="81">
        <v>105.77</v>
      </c>
      <c r="AG7" s="81">
        <v>104.82</v>
      </c>
      <c r="AH7" s="81">
        <v>108.7</v>
      </c>
      <c r="AI7" s="81">
        <v>59.82</v>
      </c>
      <c r="AJ7" s="81">
        <v>79.12</v>
      </c>
      <c r="AK7" s="81">
        <v>73.73</v>
      </c>
      <c r="AL7" s="81">
        <v>0</v>
      </c>
      <c r="AM7" s="81">
        <v>0</v>
      </c>
      <c r="AN7" s="81">
        <v>25.66</v>
      </c>
      <c r="AO7" s="81">
        <v>21.69</v>
      </c>
      <c r="AP7" s="81">
        <v>24.04</v>
      </c>
      <c r="AQ7" s="81">
        <v>28.03</v>
      </c>
      <c r="AR7" s="81">
        <v>26.73</v>
      </c>
      <c r="AS7" s="81">
        <v>1.34</v>
      </c>
      <c r="AT7" s="81">
        <v>39.840000000000003</v>
      </c>
      <c r="AU7" s="81">
        <v>44.65</v>
      </c>
      <c r="AV7" s="81">
        <v>45.17</v>
      </c>
      <c r="AW7" s="81">
        <v>55.73</v>
      </c>
      <c r="AX7" s="81">
        <v>72.430000000000007</v>
      </c>
      <c r="AY7" s="81">
        <v>300.14</v>
      </c>
      <c r="AZ7" s="81">
        <v>301.04000000000002</v>
      </c>
      <c r="BA7" s="81">
        <v>305.08</v>
      </c>
      <c r="BB7" s="81">
        <v>305.33999999999997</v>
      </c>
      <c r="BC7" s="81">
        <v>310.01</v>
      </c>
      <c r="BD7" s="81">
        <v>252.29</v>
      </c>
      <c r="BE7" s="81">
        <v>1557.34</v>
      </c>
      <c r="BF7" s="81">
        <v>1549.74</v>
      </c>
      <c r="BG7" s="81">
        <v>1406.29</v>
      </c>
      <c r="BH7" s="81">
        <v>1329.49</v>
      </c>
      <c r="BI7" s="81">
        <v>1274.57</v>
      </c>
      <c r="BJ7" s="81">
        <v>566.65</v>
      </c>
      <c r="BK7" s="81">
        <v>551.62</v>
      </c>
      <c r="BL7" s="81">
        <v>585.59</v>
      </c>
      <c r="BM7" s="81">
        <v>561.34</v>
      </c>
      <c r="BN7" s="81">
        <v>538.33000000000004</v>
      </c>
      <c r="BO7" s="81">
        <v>268.07</v>
      </c>
      <c r="BP7" s="81">
        <v>51.94</v>
      </c>
      <c r="BQ7" s="81">
        <v>52.82</v>
      </c>
      <c r="BR7" s="81">
        <v>55.38</v>
      </c>
      <c r="BS7" s="81">
        <v>55.06</v>
      </c>
      <c r="BT7" s="81">
        <v>59.51</v>
      </c>
      <c r="BU7" s="81">
        <v>84.77</v>
      </c>
      <c r="BV7" s="81">
        <v>87.11</v>
      </c>
      <c r="BW7" s="81">
        <v>82.78</v>
      </c>
      <c r="BX7" s="81">
        <v>84.82</v>
      </c>
      <c r="BY7" s="81">
        <v>82.29</v>
      </c>
      <c r="BZ7" s="81">
        <v>97.47</v>
      </c>
      <c r="CA7" s="81">
        <v>414.13</v>
      </c>
      <c r="CB7" s="81">
        <v>407.21</v>
      </c>
      <c r="CC7" s="81">
        <v>385.53</v>
      </c>
      <c r="CD7" s="81">
        <v>389.66</v>
      </c>
      <c r="CE7" s="81">
        <v>360.54</v>
      </c>
      <c r="CF7" s="81">
        <v>227.27</v>
      </c>
      <c r="CG7" s="81">
        <v>223.98</v>
      </c>
      <c r="CH7" s="81">
        <v>225.09</v>
      </c>
      <c r="CI7" s="81">
        <v>224.82</v>
      </c>
      <c r="CJ7" s="81">
        <v>230.85</v>
      </c>
      <c r="CK7" s="81">
        <v>174.75</v>
      </c>
      <c r="CL7" s="81">
        <v>66.2</v>
      </c>
      <c r="CM7" s="81">
        <v>64.819999999999993</v>
      </c>
      <c r="CN7" s="81">
        <v>68.91</v>
      </c>
      <c r="CO7" s="81">
        <v>66.91</v>
      </c>
      <c r="CP7" s="81">
        <v>66.239999999999995</v>
      </c>
      <c r="CQ7" s="81">
        <v>50.29</v>
      </c>
      <c r="CR7" s="81">
        <v>49.64</v>
      </c>
      <c r="CS7" s="81">
        <v>49.38</v>
      </c>
      <c r="CT7" s="81">
        <v>50.09</v>
      </c>
      <c r="CU7" s="81">
        <v>50.1</v>
      </c>
      <c r="CV7" s="81">
        <v>59.97</v>
      </c>
      <c r="CW7" s="81">
        <v>72.95</v>
      </c>
      <c r="CX7" s="81">
        <v>72.95</v>
      </c>
      <c r="CY7" s="81">
        <v>70.61</v>
      </c>
      <c r="CZ7" s="81">
        <v>70.84</v>
      </c>
      <c r="DA7" s="81">
        <v>71.5</v>
      </c>
      <c r="DB7" s="81">
        <v>77.73</v>
      </c>
      <c r="DC7" s="81">
        <v>78.09</v>
      </c>
      <c r="DD7" s="81">
        <v>78.010000000000005</v>
      </c>
      <c r="DE7" s="81">
        <v>77.599999999999994</v>
      </c>
      <c r="DF7" s="81">
        <v>77.3</v>
      </c>
      <c r="DG7" s="81">
        <v>89.76</v>
      </c>
      <c r="DH7" s="81">
        <v>53.31</v>
      </c>
      <c r="DI7" s="81">
        <v>53.79</v>
      </c>
      <c r="DJ7" s="81">
        <v>55.45</v>
      </c>
      <c r="DK7" s="81">
        <v>57.24</v>
      </c>
      <c r="DL7" s="81">
        <v>58.23</v>
      </c>
      <c r="DM7" s="81">
        <v>45.85</v>
      </c>
      <c r="DN7" s="81">
        <v>47.31</v>
      </c>
      <c r="DO7" s="81">
        <v>47.5</v>
      </c>
      <c r="DP7" s="81">
        <v>48.41</v>
      </c>
      <c r="DQ7" s="81">
        <v>50.02</v>
      </c>
      <c r="DR7" s="81">
        <v>51.51</v>
      </c>
      <c r="DS7" s="81">
        <v>21.87</v>
      </c>
      <c r="DT7" s="81">
        <v>19.98</v>
      </c>
      <c r="DU7" s="81">
        <v>22.36</v>
      </c>
      <c r="DV7" s="81">
        <v>19.07</v>
      </c>
      <c r="DW7" s="81">
        <v>21.97</v>
      </c>
      <c r="DX7" s="81">
        <v>14.13</v>
      </c>
      <c r="DY7" s="81">
        <v>16.77</v>
      </c>
      <c r="DZ7" s="81">
        <v>17.399999999999999</v>
      </c>
      <c r="EA7" s="81">
        <v>18.64</v>
      </c>
      <c r="EB7" s="81">
        <v>19.510000000000002</v>
      </c>
      <c r="EC7" s="81">
        <v>23.75</v>
      </c>
      <c r="ED7" s="81">
        <v>1.6800000000000002</v>
      </c>
      <c r="EE7" s="81">
        <v>1.9</v>
      </c>
      <c r="EF7" s="81">
        <v>0.15</v>
      </c>
      <c r="EG7" s="81">
        <v>0.13</v>
      </c>
      <c r="EH7" s="81">
        <v>0.39</v>
      </c>
      <c r="EI7" s="81">
        <v>0.52</v>
      </c>
      <c r="EJ7" s="81">
        <v>0.47</v>
      </c>
      <c r="EK7" s="81">
        <v>0.4</v>
      </c>
      <c r="EL7" s="81">
        <v>0.36</v>
      </c>
      <c r="EM7" s="81">
        <v>0.56999999999999995</v>
      </c>
      <c r="EN7" s="81">
        <v>0.67</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100</v>
      </c>
      <c r="C9" s="66" t="s">
        <v>101</v>
      </c>
      <c r="D9" s="66" t="s">
        <v>102</v>
      </c>
      <c r="E9" s="66" t="s">
        <v>103</v>
      </c>
      <c r="F9" s="66" t="s">
        <v>104</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49</v>
      </c>
      <c r="B10" s="72">
        <f>DATEVALUE($B7+12-B11&amp;"/1/"&amp;B12)</f>
        <v>47484</v>
      </c>
      <c r="C10" s="73">
        <f>DATEVALUE($B7+12-C11&amp;"/1/"&amp;C12)</f>
        <v>47849</v>
      </c>
      <c r="D10" s="73">
        <f>DATEVALUE($B7+12-D11&amp;"/1/"&amp;D12)</f>
        <v>48215</v>
      </c>
      <c r="E10" s="73">
        <f>DATEVALUE($B7+12-E11&amp;"/1/"&amp;E12)</f>
        <v>48582</v>
      </c>
      <c r="F10" s="73">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河野 哲典</cp:lastModifiedBy>
  <dcterms:created xsi:type="dcterms:W3CDTF">2023-12-05T00:58:51Z</dcterms:created>
  <dcterms:modified xsi:type="dcterms:W3CDTF">2024-02-05T07:35:14Z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2024-02-05T07:35:14Z</vt:filetime>
  </property>
</Properties>
</file>