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下水道係\下水\決算統計\R5決算統計関係\経営比較分析の報告\2.27〆\美郷町下水【経営比較分析表】2022_324485_47_1718\"/>
    </mc:Choice>
  </mc:AlternateContent>
  <workbookProtection workbookAlgorithmName="SHA-512" workbookHashValue="wM0I0hvF2g7cawY+TaEAy/7jrwbkVHT0JAhaNQdHygqB9/s8bJAXyjz7ub7Hsmpb3CW/PWRDjNsM5i5HVRsKsw==" workbookSaltValue="+l8ymsWG0YsHJwheoI4WFA=="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<sst xmlns="http://schemas.openxmlformats.org/spreadsheetml/2006/main" count="236" uniqueCount="121">
  <si>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</si>
  <si>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</si>
  <si>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</si>
  <si>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</si>
  <si>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</si>
  <si>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</si>
  <si>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</si>
  <si>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</si>
  <si>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</si>
  <si>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</si>
  <si>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</si>
  <si>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</si>
  <si>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</si>
  <si>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</si>
  <si>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</si>
  <si>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</si>
  <si>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</si>
  <si>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</si>
  <si>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</si>
  <si>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</si>
  <si>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</si>
  <si>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</si>
  <si>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</si>
  <si>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</si>
  <si>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</si>
  <si>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</si>
  <si>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</si>
  <si>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</si>
  <si>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</si>
  <si>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</si>
  <si>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</si>
  <si>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</si>
  <si>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</si>
  <si>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</si>
  <si>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</si>
  <si>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</si>
  <si>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</si>
  <si>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</si>
  <si>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</si>
  <si>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</si>
  <si>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</si>
  <si>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</si>
  <si>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</si>
  <si>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</si>
  <si>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</si>
  <si>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</si>
  <si>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</si>
  <si>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</si>
  <si>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</si>
  <si>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</si>
  <si>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</si>
  <si>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</si>
  <si>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</si>
  <si>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</si>
  <si>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</si>
  <si>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</si>
  <si>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</si>
  <si>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</si>
  <si>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</si>
  <si>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</si>
  <si>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</si>
  <si>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</si>
  <si>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</si>
  <si>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</si>
  <si>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</si>
  <si>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</si>
  <si>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</si>
  <si>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</si>
  <si>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</si>
  <si>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</si>
  <si>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</si>
  <si>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</si>
  <si>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</si>
  <si>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</si>
  <si>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</si>
  <si>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</si>
  <si>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</si>
  <si>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</si>
  <si>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</si>
  <si>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</si>
  <si>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</si>
  <si>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</si>
  <si>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</si>
  <si>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</si>
  <si>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</si>
  <si>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</si>
  <si>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</si>
  <si>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</si>
  <si>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</si>
  <si>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</si>
  <si>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</si>
  <si>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</si>
  <si>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</si>
  <si>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</si>
  <si>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</si>
  <si>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</si>
  <si>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</si>
  <si>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</si>
  <si>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</si>
  <si>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美郷町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</si>
  <si>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</si>
  <si>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</si>
  <si>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</si>
  <si>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</si>
  <si>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</si>
  <si>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</si>
  <si>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</si>
  <si>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</si>
  <si>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</si>
  <si>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</si>
  <si>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</si>
  <si>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</si>
  <si>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</si>
  <si>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</si>
  <si>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</si>
  <si>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</si>
  <si>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</si>
  <si>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</si>
  <si>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Ｈ２８年度よりストックマネジメント基本計画策定業務を実施しておりＲ１年度よりストックマネジメント基本計画に基づき施設修繕を計画的に行っている。なお、人口減少に歯止めがかからないことから、収益的収支や料金水準の適切性並びに費用の効率性を改善する必要と思われる。また、公営企業会計の導入も予定しているため、今後の料金収入を加味し、下水道料金の類似団体及び近隣市町との比較分析を行い、下水道会計経営改善のために料金の値上げも視野に入れた検討が必要となってきている。</t>
    <phoneticPr fontId="4"/>
  </si>
  <si>
    <t>平成10年4月から供用を開始した施設で、管渠の耐用年数も50年であることから健全な維持管理の下でカメラ調査等行いながら修繕費等の抑制を継続する。しかし、施設機器類の老朽化が進行しており、更新改修を進めて行く。</t>
    <phoneticPr fontId="4"/>
  </si>
  <si>
    <t>①収益的収支比率は、公営企業への移行のため打ち切り決算を行っており収入が例年より減り、改築工事の支出が増となっため下がっている。⑤経費回収率及び④企業債残高対事業規模比率、⑥汚水処理原価は令和元年より開始したストックマネジメント事業を継続して実施しているため経費が増える傾向にある。⑦施設利用率については、現有施設に比して汚水の処理水量が少なく推移しており⑧水洗化率についても、類似団体の平均値を下回っており、利用率水洗化率を向上させたいが人口減少に歯止めがかからず、料金収入の減少が予測される。また老朽化も進むことから令和元年度よりストックマネジメント事業を開始しており、更に企業債が増える傾向にある。このことから近い将来において下水道料金の見直しを検討する時期となってきている。　　　　　　</t>
    <rPh sb="10" eb="12">
      <t>コウエイ</t>
    </rPh>
    <rPh sb="12" eb="14">
      <t>キギョウ</t>
    </rPh>
    <rPh sb="16" eb="18">
      <t>イコウ</t>
    </rPh>
    <rPh sb="21" eb="22">
      <t>ウ</t>
    </rPh>
    <rPh sb="23" eb="24">
      <t>キ</t>
    </rPh>
    <rPh sb="25" eb="27">
      <t>ケッサン</t>
    </rPh>
    <rPh sb="28" eb="29">
      <t>オコナ</t>
    </rPh>
    <rPh sb="40" eb="41">
      <t>ヘ</t>
    </rPh>
    <rPh sb="43" eb="45">
      <t>カイチク</t>
    </rPh>
    <rPh sb="45" eb="47">
      <t>コウジ</t>
    </rPh>
    <rPh sb="260" eb="262">
      <t>レイワ</t>
    </rPh>
    <rPh sb="322" eb="324">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</si>
</sst>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3D-4F5C-9BCC-A59ABF3ED50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6B3D-4F5C-9BCC-A59ABF3ED50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25.88</c:v>
                </c:pt>
                <c:pt idx="1">
                  <c:v>28.13</c:v>
                </c:pt>
                <c:pt idx="2">
                  <c:v>26.5</c:v>
                </c:pt>
                <c:pt idx="3">
                  <c:v>25.75</c:v>
                </c:pt>
                <c:pt idx="4">
                  <c:v>25</c:v>
                </c:pt>
              </c:numCache>
            </c:numRef>
          </c:val>
          <c:extLst>
            <c:ext xmlns:c16="http://schemas.microsoft.com/office/drawing/2014/chart" uri="{C3380CC4-5D6E-409C-BE32-E72D297353CC}">
              <c16:uniqueId val="{00000000-9030-43D4-864D-F473CC8AC36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9030-43D4-864D-F473CC8AC36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77.02</c:v>
                </c:pt>
                <c:pt idx="1">
                  <c:v>77.790000000000006</c:v>
                </c:pt>
                <c:pt idx="2">
                  <c:v>77.98</c:v>
                </c:pt>
                <c:pt idx="3">
                  <c:v>78.89</c:v>
                </c:pt>
                <c:pt idx="4">
                  <c:v>80.39</c:v>
                </c:pt>
              </c:numCache>
            </c:numRef>
          </c:val>
          <c:extLst>
            <c:ext xmlns:c16="http://schemas.microsoft.com/office/drawing/2014/chart" uri="{C3380CC4-5D6E-409C-BE32-E72D297353CC}">
              <c16:uniqueId val="{00000000-780B-4762-8569-07EFE6480E3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780B-4762-8569-07EFE6480E3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99.65</c:v>
                </c:pt>
                <c:pt idx="1">
                  <c:v>99.33</c:v>
                </c:pt>
                <c:pt idx="2">
                  <c:v>99.7</c:v>
                </c:pt>
                <c:pt idx="3">
                  <c:v>97.23</c:v>
                </c:pt>
                <c:pt idx="4">
                  <c:v>89.01</c:v>
                </c:pt>
              </c:numCache>
            </c:numRef>
          </c:val>
          <c:extLst>
            <c:ext xmlns:c16="http://schemas.microsoft.com/office/drawing/2014/chart" uri="{C3380CC4-5D6E-409C-BE32-E72D297353CC}">
              <c16:uniqueId val="{00000000-C303-4B8F-90B4-25478C362D1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03-4B8F-90B4-25478C362D1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8C-4CA5-9A5C-D76AAEEC511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8C-4CA5-9A5C-D76AAEEC511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9A-4C49-8652-84761568E57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9A-4C49-8652-84761568E57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67-4923-85D1-EB2FB44ED67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67-4923-85D1-EB2FB44ED67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17-4E20-8AD4-4D920AC056F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17-4E20-8AD4-4D920AC056F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1654.62</c:v>
                </c:pt>
                <c:pt idx="1">
                  <c:v>1322.89</c:v>
                </c:pt>
                <c:pt idx="2">
                  <c:v>2306.2800000000002</c:v>
                </c:pt>
                <c:pt idx="3">
                  <c:v>1789.83</c:v>
                </c:pt>
                <c:pt idx="4">
                  <c:v>1434.6</c:v>
                </c:pt>
              </c:numCache>
            </c:numRef>
          </c:val>
          <c:extLst>
            <c:ext xmlns:c16="http://schemas.microsoft.com/office/drawing/2014/chart" uri="{C3380CC4-5D6E-409C-BE32-E72D297353CC}">
              <c16:uniqueId val="{00000000-71B0-40C3-82B6-765AB5935C1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71B0-40C3-82B6-765AB5935C1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27.5</c:v>
                </c:pt>
                <c:pt idx="1">
                  <c:v>33.92</c:v>
                </c:pt>
                <c:pt idx="2">
                  <c:v>22.12</c:v>
                </c:pt>
                <c:pt idx="3">
                  <c:v>24.21</c:v>
                </c:pt>
                <c:pt idx="4">
                  <c:v>24.18</c:v>
                </c:pt>
              </c:numCache>
            </c:numRef>
          </c:val>
          <c:extLst>
            <c:ext xmlns:c16="http://schemas.microsoft.com/office/drawing/2014/chart" uri="{C3380CC4-5D6E-409C-BE32-E72D297353CC}">
              <c16:uniqueId val="{00000000-09CE-44DE-B511-13B7E5477EC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09CE-44DE-B511-13B7E5477EC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646.97</c:v>
                </c:pt>
                <c:pt idx="1">
                  <c:v>492.87</c:v>
                </c:pt>
                <c:pt idx="2">
                  <c:v>820.99</c:v>
                </c:pt>
                <c:pt idx="3">
                  <c:v>742.26</c:v>
                </c:pt>
                <c:pt idx="4">
                  <c:v>718.67</c:v>
                </c:pt>
              </c:numCache>
            </c:numRef>
          </c:val>
          <c:extLst>
            <c:ext xmlns:c16="http://schemas.microsoft.com/office/drawing/2014/chart" uri="{C3380CC4-5D6E-409C-BE32-E72D297353CC}">
              <c16:uniqueId val="{00000000-6901-458B-B252-7FFDC4B496B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6901-458B-B252-7FFDC4B496B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0"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島根県　美郷町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4222</v>
      </c>
      <c r="AM8" s="45"/>
      <c r="AN8" s="45"/>
      <c r="AO8" s="45"/>
      <c r="AP8" s="45"/>
      <c r="AQ8" s="45"/>
      <c r="AR8" s="45"/>
      <c r="AS8" s="45"/>
      <c r="AT8" s="46">
        <f>データ!T6</f>
        <v>282.92</v>
      </c>
      <c r="AU8" s="46"/>
      <c r="AV8" s="46"/>
      <c r="AW8" s="46"/>
      <c r="AX8" s="46"/>
      <c r="AY8" s="46"/>
      <c r="AZ8" s="46"/>
      <c r="BA8" s="46"/>
      <c r="BB8" s="46">
        <f>データ!U6</f>
        <v>14.92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20.72</v>
      </c>
      <c r="Q10" s="46"/>
      <c r="R10" s="46"/>
      <c r="S10" s="46"/>
      <c r="T10" s="46"/>
      <c r="U10" s="46"/>
      <c r="V10" s="46"/>
      <c r="W10" s="46">
        <f>データ!Q6</f>
        <v>100</v>
      </c>
      <c r="X10" s="46"/>
      <c r="Y10" s="46"/>
      <c r="Z10" s="46"/>
      <c r="AA10" s="46"/>
      <c r="AB10" s="46"/>
      <c r="AC10" s="46"/>
      <c r="AD10" s="45">
        <f>データ!R6</f>
        <v>3060</v>
      </c>
      <c r="AE10" s="45"/>
      <c r="AF10" s="45"/>
      <c r="AG10" s="45"/>
      <c r="AH10" s="45"/>
      <c r="AI10" s="45"/>
      <c r="AJ10" s="45"/>
      <c r="AK10" s="2"/>
      <c r="AL10" s="45">
        <f>データ!V6</f>
        <v>872</v>
      </c>
      <c r="AM10" s="45"/>
      <c r="AN10" s="45"/>
      <c r="AO10" s="45"/>
      <c r="AP10" s="45"/>
      <c r="AQ10" s="45"/>
      <c r="AR10" s="45"/>
      <c r="AS10" s="45"/>
      <c r="AT10" s="46">
        <f>データ!W6</f>
        <v>0.51</v>
      </c>
      <c r="AU10" s="46"/>
      <c r="AV10" s="46"/>
      <c r="AW10" s="46"/>
      <c r="AX10" s="46"/>
      <c r="AY10" s="46"/>
      <c r="AZ10" s="46"/>
      <c r="BA10" s="46"/>
      <c r="BB10" s="46">
        <f>データ!X6</f>
        <v>1709.8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120</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【1,182.11】</v>
      </c>
      <c r="I86" s="12" t="str">
        <f>データ!CA6</f>
        <v>【73.78】</v>
      </c>
      <c r="J86" s="12" t="str">
        <f>データ!CL6</f>
        <v>【220.62】</v>
      </c>
      <c r="K86" s="12" t="str">
        <f>データ!CW6</f>
        <v>【42.22】</v>
      </c>
      <c r="L86" s="12" t="str">
        <f>データ!DH6</f>
        <v>【85.67】</v>
      </c>
      <c r="M86" s="12" t="s">
        <v>45</v>
      </c>
      <c r="N86" s="12" t="s">
        <v>45</v>
      </c>
      <c r="O86" s="12" t="str">
        <f>データ!EO6</f>
        <v>【0.13】</v>
      </c>
    </row>
  </sheetData>
  <sheetProtection algorithmName="SHA-512" hashValue="uPa2T/6oBklC8E4CWbsvvwUN5Ad9WKZoN1WObXdyaji4NJGE34oojYPfpU7r7JhrfB8Z1xJ+6DZUBFTWUM6ANQ==" saltValue="ibSDHuLCuZ/rsl/lBxoDt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2022</v>
      </c>
      <c r="C6" s="19">
        <f t="shared" ref="C6:X6" si="3">C7</f>
        <v>324485</v>
      </c>
      <c r="D6" s="19">
        <f t="shared" si="3"/>
        <v>47</v>
      </c>
      <c r="E6" s="19">
        <f t="shared" si="3"/>
        <v>17</v>
      </c>
      <c r="F6" s="19">
        <f t="shared" si="3"/>
        <v>4</v>
      </c>
      <c r="G6" s="19">
        <f t="shared" si="3"/>
        <v>0</v>
      </c>
      <c r="H6" s="19" t="str">
        <f t="shared" si="3"/>
        <v>島根県　美郷町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20.72</v>
      </c>
      <c r="Q6" s="20">
        <f t="shared" si="3"/>
        <v>100</v>
      </c>
      <c r="R6" s="20">
        <f t="shared" si="3"/>
        <v>3060</v>
      </c>
      <c r="S6" s="20">
        <f t="shared" si="3"/>
        <v>4222</v>
      </c>
      <c r="T6" s="20">
        <f t="shared" si="3"/>
        <v>282.92</v>
      </c>
      <c r="U6" s="20">
        <f t="shared" si="3"/>
        <v>14.92</v>
      </c>
      <c r="V6" s="20">
        <f t="shared" si="3"/>
        <v>872</v>
      </c>
      <c r="W6" s="20">
        <f t="shared" si="3"/>
        <v>0.51</v>
      </c>
      <c r="X6" s="20">
        <f t="shared" si="3"/>
        <v>1709.8</v>
      </c>
      <c r="Y6" s="21">
        <f>IF(Y7="",NA(),Y7)</f>
        <v>99.65</v>
      </c>
      <c r="Z6" s="21">
        <f t="shared" ref="Z6:AH6" si="4">IF(Z7="",NA(),Z7)</f>
        <v>99.33</v>
      </c>
      <c r="AA6" s="21">
        <f t="shared" si="4"/>
        <v>99.7</v>
      </c>
      <c r="AB6" s="21">
        <f t="shared" si="4"/>
        <v>97.23</v>
      </c>
      <c r="AC6" s="21">
        <f t="shared" si="4"/>
        <v>89.01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1654.62</v>
      </c>
      <c r="BG6" s="21">
        <f t="shared" ref="BG6:BO6" si="7">IF(BG7="",NA(),BG7)</f>
        <v>1322.89</v>
      </c>
      <c r="BH6" s="21">
        <f t="shared" si="7"/>
        <v>2306.2800000000002</v>
      </c>
      <c r="BI6" s="21">
        <f t="shared" si="7"/>
        <v>1789.83</v>
      </c>
      <c r="BJ6" s="21">
        <f t="shared" si="7"/>
        <v>1434.6</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27.5</v>
      </c>
      <c r="BR6" s="21">
        <f t="shared" ref="BR6:BZ6" si="8">IF(BR7="",NA(),BR7)</f>
        <v>33.92</v>
      </c>
      <c r="BS6" s="21">
        <f t="shared" si="8"/>
        <v>22.12</v>
      </c>
      <c r="BT6" s="21">
        <f t="shared" si="8"/>
        <v>24.21</v>
      </c>
      <c r="BU6" s="21">
        <f t="shared" si="8"/>
        <v>24.18</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646.97</v>
      </c>
      <c r="CC6" s="21">
        <f t="shared" ref="CC6:CK6" si="9">IF(CC7="",NA(),CC7)</f>
        <v>492.87</v>
      </c>
      <c r="CD6" s="21">
        <f t="shared" si="9"/>
        <v>820.99</v>
      </c>
      <c r="CE6" s="21">
        <f t="shared" si="9"/>
        <v>742.26</v>
      </c>
      <c r="CF6" s="21">
        <f t="shared" si="9"/>
        <v>718.67</v>
      </c>
      <c r="CG6" s="21">
        <f t="shared" si="9"/>
        <v>230.02</v>
      </c>
      <c r="CH6" s="21">
        <f t="shared" si="9"/>
        <v>228.47</v>
      </c>
      <c r="CI6" s="21">
        <f t="shared" si="9"/>
        <v>224.88</v>
      </c>
      <c r="CJ6" s="21">
        <f t="shared" si="9"/>
        <v>228.64</v>
      </c>
      <c r="CK6" s="21">
        <f t="shared" si="9"/>
        <v>239.46</v>
      </c>
      <c r="CL6" s="20" t="str">
        <f>IF(CL7="","",IF(CL7="-","【-】","【"&amp;SUBSTITUTE(TEXT(CL7,"#,##0.00"),"-","△")&amp;"】"))</f>
        <v>【220.62】</v>
      </c>
      <c r="CM6" s="21">
        <f>IF(CM7="",NA(),CM7)</f>
        <v>25.88</v>
      </c>
      <c r="CN6" s="21">
        <f t="shared" ref="CN6:CV6" si="10">IF(CN7="",NA(),CN7)</f>
        <v>28.13</v>
      </c>
      <c r="CO6" s="21">
        <f t="shared" si="10"/>
        <v>26.5</v>
      </c>
      <c r="CP6" s="21">
        <f t="shared" si="10"/>
        <v>25.75</v>
      </c>
      <c r="CQ6" s="21">
        <f t="shared" si="10"/>
        <v>25</v>
      </c>
      <c r="CR6" s="21">
        <f t="shared" si="10"/>
        <v>42.56</v>
      </c>
      <c r="CS6" s="21">
        <f t="shared" si="10"/>
        <v>42.47</v>
      </c>
      <c r="CT6" s="21">
        <f t="shared" si="10"/>
        <v>42.4</v>
      </c>
      <c r="CU6" s="21">
        <f t="shared" si="10"/>
        <v>42.28</v>
      </c>
      <c r="CV6" s="21">
        <f t="shared" si="10"/>
        <v>41.06</v>
      </c>
      <c r="CW6" s="20" t="str">
        <f>IF(CW7="","",IF(CW7="-","【-】","【"&amp;SUBSTITUTE(TEXT(CW7,"#,##0.00"),"-","△")&amp;"】"))</f>
        <v>【42.22】</v>
      </c>
      <c r="CX6" s="21">
        <f>IF(CX7="",NA(),CX7)</f>
        <v>77.02</v>
      </c>
      <c r="CY6" s="21">
        <f t="shared" ref="CY6:DG6" si="11">IF(CY7="",NA(),CY7)</f>
        <v>77.790000000000006</v>
      </c>
      <c r="CZ6" s="21">
        <f t="shared" si="11"/>
        <v>77.98</v>
      </c>
      <c r="DA6" s="21">
        <f t="shared" si="11"/>
        <v>78.89</v>
      </c>
      <c r="DB6" s="21">
        <f t="shared" si="11"/>
        <v>80.39</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2">
      <c r="A7" s="14"/>
      <c r="B7" s="23">
        <v>2022</v>
      </c>
      <c r="C7" s="23">
        <v>324485</v>
      </c>
      <c r="D7" s="23">
        <v>47</v>
      </c>
      <c r="E7" s="23">
        <v>17</v>
      </c>
      <c r="F7" s="23">
        <v>4</v>
      </c>
      <c r="G7" s="23">
        <v>0</v>
      </c>
      <c r="H7" s="23" t="s">
        <v>99</v>
      </c>
      <c r="I7" s="23" t="s">
        <v>100</v>
      </c>
      <c r="J7" s="23" t="s">
        <v>101</v>
      </c>
      <c r="K7" s="23" t="s">
        <v>102</v>
      </c>
      <c r="L7" s="23" t="s">
        <v>103</v>
      </c>
      <c r="M7" s="23" t="s">
        <v>104</v>
      </c>
      <c r="N7" s="24" t="s">
        <v>105</v>
      </c>
      <c r="O7" s="24" t="s">
        <v>106</v>
      </c>
      <c r="P7" s="24">
        <v>20.72</v>
      </c>
      <c r="Q7" s="24">
        <v>100</v>
      </c>
      <c r="R7" s="24">
        <v>3060</v>
      </c>
      <c r="S7" s="24">
        <v>4222</v>
      </c>
      <c r="T7" s="24">
        <v>282.92</v>
      </c>
      <c r="U7" s="24">
        <v>14.92</v>
      </c>
      <c r="V7" s="24">
        <v>872</v>
      </c>
      <c r="W7" s="24">
        <v>0.51</v>
      </c>
      <c r="X7" s="24">
        <v>1709.8</v>
      </c>
      <c r="Y7" s="24">
        <v>99.65</v>
      </c>
      <c r="Z7" s="24">
        <v>99.33</v>
      </c>
      <c r="AA7" s="24">
        <v>99.7</v>
      </c>
      <c r="AB7" s="24">
        <v>97.23</v>
      </c>
      <c r="AC7" s="24">
        <v>89.01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1654.62</v>
      </c>
      <c r="BG7" s="24">
        <v>1322.89</v>
      </c>
      <c r="BH7" s="24">
        <v>2306.2800000000002</v>
      </c>
      <c r="BI7" s="24">
        <v>1789.83</v>
      </c>
      <c r="BJ7" s="24">
        <v>1434.6</v>
      </c>
      <c r="BK7" s="24">
        <v>1194.1500000000001</v>
      </c>
      <c r="BL7" s="24">
        <v>1206.79</v>
      </c>
      <c r="BM7" s="24">
        <v>1258.43</v>
      </c>
      <c r="BN7" s="24">
        <v>1163.75</v>
      </c>
      <c r="BO7" s="24">
        <v>1195.47</v>
      </c>
      <c r="BP7" s="24">
        <v>1182.1099999999999</v>
      </c>
      <c r="BQ7" s="24">
        <v>27.5</v>
      </c>
      <c r="BR7" s="24">
        <v>33.92</v>
      </c>
      <c r="BS7" s="24">
        <v>22.12</v>
      </c>
      <c r="BT7" s="24">
        <v>24.21</v>
      </c>
      <c r="BU7" s="24">
        <v>24.18</v>
      </c>
      <c r="BV7" s="24">
        <v>72.260000000000005</v>
      </c>
      <c r="BW7" s="24">
        <v>71.84</v>
      </c>
      <c r="BX7" s="24">
        <v>73.36</v>
      </c>
      <c r="BY7" s="24">
        <v>72.599999999999994</v>
      </c>
      <c r="BZ7" s="24">
        <v>69.430000000000007</v>
      </c>
      <c r="CA7" s="24">
        <v>73.78</v>
      </c>
      <c r="CB7" s="24">
        <v>646.97</v>
      </c>
      <c r="CC7" s="24">
        <v>492.87</v>
      </c>
      <c r="CD7" s="24">
        <v>820.99</v>
      </c>
      <c r="CE7" s="24">
        <v>742.26</v>
      </c>
      <c r="CF7" s="24">
        <v>718.67</v>
      </c>
      <c r="CG7" s="24">
        <v>230.02</v>
      </c>
      <c r="CH7" s="24">
        <v>228.47</v>
      </c>
      <c r="CI7" s="24">
        <v>224.88</v>
      </c>
      <c r="CJ7" s="24">
        <v>228.64</v>
      </c>
      <c r="CK7" s="24">
        <v>239.46</v>
      </c>
      <c r="CL7" s="24">
        <v>220.62</v>
      </c>
      <c r="CM7" s="24">
        <v>25.88</v>
      </c>
      <c r="CN7" s="24">
        <v>28.13</v>
      </c>
      <c r="CO7" s="24">
        <v>26.5</v>
      </c>
      <c r="CP7" s="24">
        <v>25.75</v>
      </c>
      <c r="CQ7" s="24">
        <v>25</v>
      </c>
      <c r="CR7" s="24">
        <v>42.56</v>
      </c>
      <c r="CS7" s="24">
        <v>42.47</v>
      </c>
      <c r="CT7" s="24">
        <v>42.4</v>
      </c>
      <c r="CU7" s="24">
        <v>42.28</v>
      </c>
      <c r="CV7" s="24">
        <v>41.06</v>
      </c>
      <c r="CW7" s="24">
        <v>42.22</v>
      </c>
      <c r="CX7" s="24">
        <v>77.02</v>
      </c>
      <c r="CY7" s="24">
        <v>77.790000000000006</v>
      </c>
      <c r="CZ7" s="24">
        <v>77.98</v>
      </c>
      <c r="DA7" s="24">
        <v>78.89</v>
      </c>
      <c r="DB7" s="24">
        <v>80.39</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112</v>
      </c>
    </row>
    <row r="12" spans="1:145" x14ac:dyDescent="0.2">
      <c r="B12">
        <v>1</v>
      </c>
      <c r="C12">
        <v>1</v>
      </c>
      <c r="D12">
        <v>2</v>
      </c>
      <c r="E12">
        <v>3</v>
      </c>
      <c r="F12">
        <v>4</v>
      </c>
      <c r="G12" t="s">
        <v>113</v>
      </c>
    </row>
    <row r="13" spans="1:145" x14ac:dyDescent="0.2">
      <c r="B13" t="s">
        <v>114</v>
      </c>
      <c r="C13" t="s">
        <v>115</v>
      </c>
      <c r="D13" t="s">
        <v>116</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2023-12-12T02:50:50Z</dcterms:created>
  <dcterms:modified xsi:type="dcterms:W3CDTF">2024-02-27T07:58:31Z</dcterms:modified>
  <cp:category/>
</cp:coreProperties>
</file>