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kawamoto-l.local\FolderRedirect$\kw249\Desktop\"/>
    </mc:Choice>
  </mc:AlternateContent>
  <xr:revisionPtr revIDLastSave="0" documentId="13_ncr:1_{C7E5D369-C98E-4077-A3DE-9899271EB6D0}" xr6:coauthVersionLast="47" xr6:coauthVersionMax="47" xr10:uidLastSave="{00000000-0000-0000-0000-000000000000}"/>
  <workbookProtection workbookAlgorithmName="SHA-512" workbookHashValue="0FULqCeJZOGOCP7mhd8pbiSIswmTZDfUf1oTLQdiO8sATl1zadaE9biFnNZlmJtfsTBQFAnDQjk0xZnzebnPog==" workbookSaltValue="0dYLmscaqLEb4UOZjyZX6w=="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B10"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<sst xmlns="http://schemas.openxmlformats.org/spreadsheetml/2006/main" count="233" uniqueCount="117">
  <si>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</si>
  <si>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</si>
  <si>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</si>
  <si>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</si>
  <si>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</si>
  <si>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</si>
  <si>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</si>
  <si>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</si>
  <si>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</si>
  <si>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</si>
  <si>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</si>
  <si>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</si>
  <si>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</si>
  <si>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</si>
  <si>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</si>
  <si>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</si>
  <si>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</si>
  <si>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</si>
  <si>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</si>
  <si>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</si>
  <si>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</si>
  <si>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</si>
  <si>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</si>
  <si>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</si>
  <si>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</si>
  <si>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</si>
  <si>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</si>
  <si>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</si>
  <si>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</si>
  <si>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</si>
  <si>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</si>
  <si>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</si>
  <si>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</si>
  <si>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</si>
  <si>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</si>
  <si>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</si>
  <si>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</si>
  <si>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</si>
  <si>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</si>
  <si>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</si>
  <si>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</si>
  <si>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</si>
  <si>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</si>
  <si>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</si>
  <si>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</si>
  <si>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</si>
  <si>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</si>
  <si>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</si>
  <si>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</si>
  <si>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</si>
  <si>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</si>
  <si>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</si>
  <si>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</si>
  <si>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</si>
  <si>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</si>
  <si>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</si>
  <si>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</si>
  <si>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</si>
  <si>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</si>
  <si>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</si>
  <si>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</si>
  <si>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</si>
  <si>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</si>
  <si>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</si>
  <si>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</si>
  <si>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</si>
  <si>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</si>
  <si>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</si>
  <si>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</si>
  <si>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</si>
  <si>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</si>
  <si>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</si>
  <si>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</si>
  <si>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</si>
  <si>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</si>
  <si>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</si>
  <si>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</si>
  <si>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</si>
  <si>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</si>
  <si>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</si>
  <si>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</si>
  <si>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</si>
  <si>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</si>
  <si>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</si>
  <si>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</si>
  <si>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</si>
  <si>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</si>
  <si>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</si>
  <si>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</si>
  <si>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</si>
  <si>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</si>
  <si>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</si>
  <si>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</si>
  <si>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</si>
  <si>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</si>
  <si>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</si>
  <si>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</si>
  <si>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</si>
  <si>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</si>
  <si>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</si>
  <si>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</si>
  <si>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</si>
  <si>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</si>
  <si>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</si>
  <si>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</si>
  <si>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</si>
  <si>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</si>
  <si>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</si>
  <si>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</si>
  <si>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</si>
  <si>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</si>
  <si>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</si>
  <si>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</si>
  <si>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</si>
  <si>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収益的収支比率は、委託料・企業債償還金等の減少により前年度より増加している。
　企業債残高対給水収益比率は近年横ばいとなっているが、ここ近年は建設改良事業（施設改良）を起債事業で実施しているため類似団体に比べると高い状況である。
　料金回収率は類似団体に比べ低い状態となっており、給水に係る費用を給水収益以外の財源で賄っているため、今後、適切な料金体系に見直す必要性がある。
　給水単価が高くなっているのは、企業債償還金の増加及び有収水量の低下が原因である。
　施設利用率が類似団体に比べ低いのは、給水人口が多かった上水道事業時の施設規模に対し、現在の給水人口が著しく減少しているためである。
　有収率は類似団体に比べ高くはなってはいるものの、決して高い率とは言えない状況であり、更なる有収率の向上に向け対策を講じていく必要がある。</t>
    <rPh sb="1" eb="4">
      <t>シュウエキテキ</t>
    </rPh>
    <rPh sb="4" eb="6">
      <t>シュウシ</t>
    </rPh>
    <rPh sb="6" eb="8">
      <t>ヒリツ</t>
    </rPh>
    <rPh sb="10" eb="13">
      <t>イタクリョウ</t>
    </rPh>
    <rPh sb="14" eb="20">
      <t>キギョウサイショウカンキン</t>
    </rPh>
    <rPh sb="20" eb="21">
      <t>トウ</t>
    </rPh>
    <rPh sb="22" eb="24">
      <t>ゲンショウ</t>
    </rPh>
    <rPh sb="27" eb="30">
      <t>ゼンネンド</t>
    </rPh>
    <rPh sb="32" eb="34">
      <t>ゾウカ</t>
    </rPh>
    <rPh sb="41" eb="46">
      <t>キギョウサイザンダカ</t>
    </rPh>
    <rPh sb="46" eb="47">
      <t>タイ</t>
    </rPh>
    <rPh sb="47" eb="51">
      <t>キュウスイシュウエキ</t>
    </rPh>
    <rPh sb="51" eb="53">
      <t>ヒリツ</t>
    </rPh>
    <rPh sb="54" eb="56">
      <t>キンネン</t>
    </rPh>
    <rPh sb="56" eb="57">
      <t>ヨコ</t>
    </rPh>
    <rPh sb="69" eb="71">
      <t>キンネン</t>
    </rPh>
    <rPh sb="72" eb="76">
      <t>ケンセツカイリョウ</t>
    </rPh>
    <rPh sb="76" eb="78">
      <t>ジギョウ</t>
    </rPh>
    <rPh sb="79" eb="83">
      <t>シセツカイリョウ</t>
    </rPh>
    <rPh sb="85" eb="87">
      <t>キサイ</t>
    </rPh>
    <rPh sb="87" eb="89">
      <t>ジギョウ</t>
    </rPh>
    <rPh sb="90" eb="92">
      <t>ジッシ</t>
    </rPh>
    <rPh sb="98" eb="102">
      <t>ルイジダンタイ</t>
    </rPh>
    <rPh sb="103" eb="104">
      <t>クラ</t>
    </rPh>
    <rPh sb="107" eb="108">
      <t>タカ</t>
    </rPh>
    <rPh sb="109" eb="111">
      <t>ジョウキョウ</t>
    </rPh>
    <rPh sb="117" eb="119">
      <t>リョウキン</t>
    </rPh>
    <rPh sb="119" eb="122">
      <t>カイシュウリツ</t>
    </rPh>
    <rPh sb="123" eb="127">
      <t>ルイジダンタイ</t>
    </rPh>
    <rPh sb="128" eb="129">
      <t>クラ</t>
    </rPh>
    <rPh sb="130" eb="131">
      <t>ヒク</t>
    </rPh>
    <rPh sb="132" eb="134">
      <t>ジョウタイ</t>
    </rPh>
    <rPh sb="141" eb="143">
      <t>キュウスイ</t>
    </rPh>
    <rPh sb="144" eb="145">
      <t>カカ</t>
    </rPh>
    <rPh sb="146" eb="148">
      <t>ヒヨウ</t>
    </rPh>
    <rPh sb="149" eb="153">
      <t>キュウスイシュウエキ</t>
    </rPh>
    <rPh sb="153" eb="155">
      <t>イガイ</t>
    </rPh>
    <rPh sb="156" eb="158">
      <t>ザイゲン</t>
    </rPh>
    <rPh sb="159" eb="160">
      <t>マカナ</t>
    </rPh>
    <rPh sb="167" eb="169">
      <t>コンゴ</t>
    </rPh>
    <rPh sb="170" eb="172">
      <t>テキセツ</t>
    </rPh>
    <rPh sb="173" eb="177">
      <t>リョウキンタイケイ</t>
    </rPh>
    <rPh sb="178" eb="180">
      <t>ミナオ</t>
    </rPh>
    <rPh sb="181" eb="184">
      <t>ヒツヨウセイ</t>
    </rPh>
    <rPh sb="190" eb="194">
      <t>キュウスイタンカ</t>
    </rPh>
    <rPh sb="195" eb="196">
      <t>タカ</t>
    </rPh>
    <rPh sb="205" eb="211">
      <t>キギョウサイショウカンキン</t>
    </rPh>
    <rPh sb="212" eb="214">
      <t>ゾウカ</t>
    </rPh>
    <rPh sb="214" eb="215">
      <t>オヨ</t>
    </rPh>
    <rPh sb="216" eb="218">
      <t>ユウシュウ</t>
    </rPh>
    <rPh sb="218" eb="220">
      <t>スイリョウ</t>
    </rPh>
    <rPh sb="221" eb="223">
      <t>テイカ</t>
    </rPh>
    <rPh sb="224" eb="226">
      <t>ゲンイン</t>
    </rPh>
    <rPh sb="232" eb="237">
      <t>シセツリヨウリツ</t>
    </rPh>
    <rPh sb="238" eb="242">
      <t>ルイジダンタイ</t>
    </rPh>
    <rPh sb="243" eb="244">
      <t>クラ</t>
    </rPh>
    <rPh sb="245" eb="246">
      <t>ヒク</t>
    </rPh>
    <rPh sb="250" eb="254">
      <t>キュウスイジンコウ</t>
    </rPh>
    <rPh sb="255" eb="256">
      <t>オオ</t>
    </rPh>
    <rPh sb="259" eb="262">
      <t>ジョウスイドウ</t>
    </rPh>
    <rPh sb="262" eb="264">
      <t>ジギョウ</t>
    </rPh>
    <rPh sb="264" eb="265">
      <t>ジ</t>
    </rPh>
    <rPh sb="266" eb="268">
      <t>シセツ</t>
    </rPh>
    <rPh sb="268" eb="270">
      <t>キボ</t>
    </rPh>
    <rPh sb="271" eb="272">
      <t>タイ</t>
    </rPh>
    <rPh sb="274" eb="276">
      <t>ゲンザイ</t>
    </rPh>
    <rPh sb="277" eb="281">
      <t>キュウスイジンコウ</t>
    </rPh>
    <rPh sb="282" eb="283">
      <t>イチジル</t>
    </rPh>
    <rPh sb="285" eb="287">
      <t>ゲンショウ</t>
    </rPh>
    <rPh sb="299" eb="302">
      <t>ユウシュウリツ</t>
    </rPh>
    <rPh sb="303" eb="307">
      <t>ルイジダンタイ</t>
    </rPh>
    <rPh sb="308" eb="309">
      <t>クラ</t>
    </rPh>
    <rPh sb="310" eb="311">
      <t>タカ</t>
    </rPh>
    <rPh sb="323" eb="324">
      <t>ケッ</t>
    </rPh>
    <rPh sb="326" eb="327">
      <t>タカ</t>
    </rPh>
    <rPh sb="328" eb="329">
      <t>リツ</t>
    </rPh>
    <rPh sb="331" eb="332">
      <t>イ</t>
    </rPh>
    <rPh sb="335" eb="337">
      <t>ジョウキョウ</t>
    </rPh>
    <rPh sb="341" eb="342">
      <t>サラ</t>
    </rPh>
    <rPh sb="344" eb="347">
      <t>ユウシュウリツ</t>
    </rPh>
    <rPh sb="348" eb="350">
      <t>コウジョウ</t>
    </rPh>
    <rPh sb="351" eb="352">
      <t>ム</t>
    </rPh>
    <rPh sb="353" eb="355">
      <t>タイサク</t>
    </rPh>
    <rPh sb="356" eb="357">
      <t>コウ</t>
    </rPh>
    <rPh sb="361" eb="363">
      <t>ヒツヨウ</t>
    </rPh>
    <phoneticPr fontId="4"/>
  </si>
  <si>
    <t>　管路については、概ね更新は完了しているが、構築物（浄水場等）については耐用年数が近づきつつあるため、今後、適正な更新計画が必要となる。</t>
    <rPh sb="1" eb="3">
      <t>カンロ</t>
    </rPh>
    <rPh sb="9" eb="10">
      <t>オオム</t>
    </rPh>
    <rPh sb="11" eb="13">
      <t>コウシン</t>
    </rPh>
    <rPh sb="14" eb="16">
      <t>カンリョウ</t>
    </rPh>
    <rPh sb="22" eb="25">
      <t>コウチクブツ</t>
    </rPh>
    <rPh sb="26" eb="29">
      <t>ジョウスイジョウ</t>
    </rPh>
    <rPh sb="29" eb="30">
      <t>トウ</t>
    </rPh>
    <rPh sb="36" eb="40">
      <t>タイヨウネンスウ</t>
    </rPh>
    <rPh sb="41" eb="42">
      <t>チカ</t>
    </rPh>
    <rPh sb="51" eb="53">
      <t>コンゴ</t>
    </rPh>
    <rPh sb="54" eb="56">
      <t>テキセイ</t>
    </rPh>
    <rPh sb="57" eb="61">
      <t>コウシンケイカク</t>
    </rPh>
    <rPh sb="62" eb="64">
      <t>ヒツヨウ</t>
    </rPh>
    <phoneticPr fontId="4"/>
  </si>
  <si>
    <t>　給水人口が減少していく中において、料金収入の大幅な減少が予測されるため、今後の維持管理運営は基より建設改良の投資については、より一層の計画性が求められる。
　また、料金改定についても早急に検討していく必要性がある。</t>
    <rPh sb="1" eb="5">
      <t>キュウスイジンコウ</t>
    </rPh>
    <rPh sb="6" eb="8">
      <t>ゲンショウ</t>
    </rPh>
    <rPh sb="12" eb="13">
      <t>ナカ</t>
    </rPh>
    <rPh sb="18" eb="22">
      <t>リョウキンシュウニュウ</t>
    </rPh>
    <rPh sb="23" eb="25">
      <t>オオハバ</t>
    </rPh>
    <rPh sb="26" eb="28">
      <t>ゲンショウ</t>
    </rPh>
    <rPh sb="29" eb="31">
      <t>ヨソク</t>
    </rPh>
    <rPh sb="37" eb="39">
      <t>コンゴ</t>
    </rPh>
    <rPh sb="40" eb="46">
      <t>イジカンリウンエイ</t>
    </rPh>
    <rPh sb="47" eb="48">
      <t>モト</t>
    </rPh>
    <rPh sb="50" eb="54">
      <t>ケンセツカイリョウ</t>
    </rPh>
    <rPh sb="55" eb="57">
      <t>トウシ</t>
    </rPh>
    <rPh sb="65" eb="67">
      <t>イッソウ</t>
    </rPh>
    <rPh sb="68" eb="71">
      <t>ケイカクセイ</t>
    </rPh>
    <rPh sb="72" eb="7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</si>
</sst>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0.82</c:v>
                </c:pt>
                <c:pt idx="3" formatCode="#,##0.00;&quot;△&quot;#,##0.00;&quot;-&quot;">
                  <c:v>0.61</c:v>
                </c:pt>
                <c:pt idx="4" formatCode="#,##0.00;&quot;△&quot;#,##0.00;&quot;-&quot;">
                  <c:v>0.2</c:v>
                </c:pt>
              </c:numCache>
            </c:numRef>
          </c:val>
          <c:extLst>
            <c:ext xmlns:c16="http://schemas.microsoft.com/office/drawing/2014/chart" uri="{C3380CC4-5D6E-409C-BE32-E72D297353CC}">
              <c16:uniqueId val="{00000000-8169-4432-84E7-985283339C0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169-4432-84E7-985283339C0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25.83</c:v>
                </c:pt>
                <c:pt idx="1">
                  <c:v>25.87</c:v>
                </c:pt>
                <c:pt idx="2">
                  <c:v>25.92</c:v>
                </c:pt>
                <c:pt idx="3">
                  <c:v>23.8</c:v>
                </c:pt>
                <c:pt idx="4">
                  <c:v>22.28</c:v>
                </c:pt>
              </c:numCache>
            </c:numRef>
          </c:val>
          <c:extLst>
            <c:ext xmlns:c16="http://schemas.microsoft.com/office/drawing/2014/chart" uri="{C3380CC4-5D6E-409C-BE32-E72D297353CC}">
              <c16:uniqueId val="{00000000-87D1-4340-8415-A831C15A6C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7D1-4340-8415-A831C15A6C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71.959999999999994</c:v>
                </c:pt>
                <c:pt idx="1">
                  <c:v>69.3</c:v>
                </c:pt>
                <c:pt idx="2">
                  <c:v>71.13</c:v>
                </c:pt>
                <c:pt idx="3">
                  <c:v>73.569999999999993</c:v>
                </c:pt>
                <c:pt idx="4">
                  <c:v>75.62</c:v>
                </c:pt>
              </c:numCache>
            </c:numRef>
          </c:val>
          <c:extLst>
            <c:ext xmlns:c16="http://schemas.microsoft.com/office/drawing/2014/chart" uri="{C3380CC4-5D6E-409C-BE32-E72D297353CC}">
              <c16:uniqueId val="{00000000-A3CE-4050-860C-9CD3B43243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3CE-4050-860C-9CD3B43243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94.26</c:v>
                </c:pt>
                <c:pt idx="1">
                  <c:v>68.78</c:v>
                </c:pt>
                <c:pt idx="2">
                  <c:v>82.97</c:v>
                </c:pt>
                <c:pt idx="3">
                  <c:v>56.67</c:v>
                </c:pt>
                <c:pt idx="4">
                  <c:v>61.55</c:v>
                </c:pt>
              </c:numCache>
            </c:numRef>
          </c:val>
          <c:extLst>
            <c:ext xmlns:c16="http://schemas.microsoft.com/office/drawing/2014/chart" uri="{C3380CC4-5D6E-409C-BE32-E72D297353CC}">
              <c16:uniqueId val="{00000000-63AE-4549-8DEC-535313EFF2F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3AE-4549-8DEC-535313EFF2F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4-4A76-8F28-F6C7F25154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4-4A76-8F28-F6C7F25154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C-4A9E-9B73-DE6D43C3D88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C-4A9E-9B73-DE6D43C3D88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4-4E73-B6F0-E7241E0BE4A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4-4E73-B6F0-E7241E0BE4A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E-4CC0-8C44-2DF057293E6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E-4CC0-8C44-2DF057293E6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1215.77</c:v>
                </c:pt>
                <c:pt idx="1">
                  <c:v>1312.51</c:v>
                </c:pt>
                <c:pt idx="2">
                  <c:v>1311.36</c:v>
                </c:pt>
                <c:pt idx="3">
                  <c:v>1316.01</c:v>
                </c:pt>
                <c:pt idx="4">
                  <c:v>1303.74</c:v>
                </c:pt>
              </c:numCache>
            </c:numRef>
          </c:val>
          <c:extLst>
            <c:ext xmlns:c16="http://schemas.microsoft.com/office/drawing/2014/chart" uri="{C3380CC4-5D6E-409C-BE32-E72D297353CC}">
              <c16:uniqueId val="{00000000-4176-4F4E-B218-6A323167944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4176-4F4E-B218-6A323167944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72.040000000000006</c:v>
                </c:pt>
                <c:pt idx="1">
                  <c:v>62.91</c:v>
                </c:pt>
                <c:pt idx="2">
                  <c:v>66.37</c:v>
                </c:pt>
                <c:pt idx="3">
                  <c:v>51.7</c:v>
                </c:pt>
                <c:pt idx="4">
                  <c:v>52.49</c:v>
                </c:pt>
              </c:numCache>
            </c:numRef>
          </c:val>
          <c:extLst>
            <c:ext xmlns:c16="http://schemas.microsoft.com/office/drawing/2014/chart" uri="{C3380CC4-5D6E-409C-BE32-E72D297353CC}">
              <c16:uniqueId val="{00000000-5D2B-4DBB-BF6D-E7A0B14CD3F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D2B-4DBB-BF6D-E7A0B14CD3F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354.65</c:v>
                </c:pt>
                <c:pt idx="1">
                  <c:v>405.15</c:v>
                </c:pt>
                <c:pt idx="2">
                  <c:v>378.23</c:v>
                </c:pt>
                <c:pt idx="3">
                  <c:v>494.44</c:v>
                </c:pt>
                <c:pt idx="4">
                  <c:v>485.85</c:v>
                </c:pt>
              </c:numCache>
            </c:numRef>
          </c:val>
          <c:extLst>
            <c:ext xmlns:c16="http://schemas.microsoft.com/office/drawing/2014/chart" uri="{C3380CC4-5D6E-409C-BE32-E72D297353CC}">
              <c16:uniqueId val="{00000000-BC68-4B3F-91A7-C3AAC98354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C68-4B3F-91A7-C3AAC98354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島根県　川本町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3078</v>
      </c>
      <c r="AM8" s="37"/>
      <c r="AN8" s="37"/>
      <c r="AO8" s="37"/>
      <c r="AP8" s="37"/>
      <c r="AQ8" s="37"/>
      <c r="AR8" s="37"/>
      <c r="AS8" s="37"/>
      <c r="AT8" s="38">
        <f>データ!$S$6</f>
        <v>106.43</v>
      </c>
      <c r="AU8" s="38"/>
      <c r="AV8" s="38"/>
      <c r="AW8" s="38"/>
      <c r="AX8" s="38"/>
      <c r="AY8" s="38"/>
      <c r="AZ8" s="38"/>
      <c r="BA8" s="38"/>
      <c r="BB8" s="38">
        <f>データ!$T$6</f>
        <v>28.92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88.8</v>
      </c>
      <c r="Q10" s="38"/>
      <c r="R10" s="38"/>
      <c r="S10" s="38"/>
      <c r="T10" s="38"/>
      <c r="U10" s="38"/>
      <c r="V10" s="38"/>
      <c r="W10" s="37">
        <f>データ!$Q$6</f>
        <v>4180</v>
      </c>
      <c r="X10" s="37"/>
      <c r="Y10" s="37"/>
      <c r="Z10" s="37"/>
      <c r="AA10" s="37"/>
      <c r="AB10" s="37"/>
      <c r="AC10" s="37"/>
      <c r="AD10" s="2"/>
      <c r="AE10" s="2"/>
      <c r="AF10" s="2"/>
      <c r="AG10" s="2"/>
      <c r="AH10" s="2"/>
      <c r="AI10" s="2"/>
      <c r="AJ10" s="2"/>
      <c r="AK10" s="2"/>
      <c r="AL10" s="37">
        <f>データ!$U$6</f>
        <v>2680</v>
      </c>
      <c r="AM10" s="37"/>
      <c r="AN10" s="37"/>
      <c r="AO10" s="37"/>
      <c r="AP10" s="37"/>
      <c r="AQ10" s="37"/>
      <c r="AR10" s="37"/>
      <c r="AS10" s="37"/>
      <c r="AT10" s="38">
        <f>データ!$V$6</f>
        <v>14.85</v>
      </c>
      <c r="AU10" s="38"/>
      <c r="AV10" s="38"/>
      <c r="AW10" s="38"/>
      <c r="AX10" s="38"/>
      <c r="AY10" s="38"/>
      <c r="AZ10" s="38"/>
      <c r="BA10" s="38"/>
      <c r="BB10" s="38">
        <f>データ!$W$6</f>
        <v>180.47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Ql0veu8nb8a49c8XamoadKl4zfWqS4wMugY8mtJOwEQ29NWuTzmtPXLIdxTXUmoccvH4iIMpE3ckgb11CAW2nQ==" saltValue="84f6VCGutKWZsQgS57zJ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324418</v>
      </c>
      <c r="D6" s="20">
        <f t="shared" si="3"/>
        <v>47</v>
      </c>
      <c r="E6" s="20">
        <f t="shared" si="3"/>
        <v>1</v>
      </c>
      <c r="F6" s="20">
        <f t="shared" si="3"/>
        <v>0</v>
      </c>
      <c r="G6" s="20">
        <f t="shared" si="3"/>
        <v>0</v>
      </c>
      <c r="H6" s="20" t="str">
        <f t="shared" si="3"/>
        <v>島根県　川本町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88.8</v>
      </c>
      <c r="Q6" s="21">
        <f t="shared" si="3"/>
        <v>4180</v>
      </c>
      <c r="R6" s="21">
        <f t="shared" si="3"/>
        <v>3078</v>
      </c>
      <c r="S6" s="21">
        <f t="shared" si="3"/>
        <v>106.43</v>
      </c>
      <c r="T6" s="21">
        <f t="shared" si="3"/>
        <v>28.92</v>
      </c>
      <c r="U6" s="21">
        <f t="shared" si="3"/>
        <v>2680</v>
      </c>
      <c r="V6" s="21">
        <f t="shared" si="3"/>
        <v>14.85</v>
      </c>
      <c r="W6" s="21">
        <f t="shared" si="3"/>
        <v>180.47</v>
      </c>
      <c r="X6" s="22">
        <f>IF(X7="",NA(),X7)</f>
        <v>94.26</v>
      </c>
      <c r="Y6" s="22">
        <f t="shared" ref="Y6:AG6" si="4">IF(Y7="",NA(),Y7)</f>
        <v>68.78</v>
      </c>
      <c r="Z6" s="22">
        <f t="shared" si="4"/>
        <v>82.97</v>
      </c>
      <c r="AA6" s="22">
        <f t="shared" si="4"/>
        <v>56.67</v>
      </c>
      <c r="AB6" s="22">
        <f t="shared" si="4"/>
        <v>61.55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1215.77</v>
      </c>
      <c r="BF6" s="22">
        <f t="shared" ref="BF6:BN6" si="7">IF(BF7="",NA(),BF7)</f>
        <v>1312.51</v>
      </c>
      <c r="BG6" s="22">
        <f t="shared" si="7"/>
        <v>1311.36</v>
      </c>
      <c r="BH6" s="22">
        <f t="shared" si="7"/>
        <v>1316.01</v>
      </c>
      <c r="BI6" s="22">
        <f t="shared" si="7"/>
        <v>1303.74</v>
      </c>
      <c r="BJ6" s="22">
        <f t="shared" si="7"/>
        <v>1007.7</v>
      </c>
      <c r="BK6" s="22">
        <f t="shared" si="7"/>
        <v>1018.52</v>
      </c>
      <c r="BL6" s="22">
        <f t="shared" si="7"/>
        <v>949.61</v>
      </c>
      <c r="BM6" s="22">
        <f t="shared" si="7"/>
        <v>918.84</v>
      </c>
      <c r="BN6" s="22">
        <f t="shared" si="7"/>
        <v>955.49</v>
      </c>
      <c r="BO6" s="21" t="str">
        <f>IF(BO7="","",IF(BO7="-","【-】","【"&amp;SUBSTITUTE(TEXT(BO7,"#,##0.00"),"-","△")&amp;"】"))</f>
        <v>【982.48】</v>
      </c>
      <c r="BP6" s="22">
        <f>IF(BP7="",NA(),BP7)</f>
        <v>72.040000000000006</v>
      </c>
      <c r="BQ6" s="22">
        <f t="shared" ref="BQ6:BY6" si="8">IF(BQ7="",NA(),BQ7)</f>
        <v>62.91</v>
      </c>
      <c r="BR6" s="22">
        <f t="shared" si="8"/>
        <v>66.37</v>
      </c>
      <c r="BS6" s="22">
        <f t="shared" si="8"/>
        <v>51.7</v>
      </c>
      <c r="BT6" s="22">
        <f t="shared" si="8"/>
        <v>52.49</v>
      </c>
      <c r="BU6" s="22">
        <f t="shared" si="8"/>
        <v>59.22</v>
      </c>
      <c r="BV6" s="22">
        <f t="shared" si="8"/>
        <v>58.79</v>
      </c>
      <c r="BW6" s="22">
        <f t="shared" si="8"/>
        <v>58.41</v>
      </c>
      <c r="BX6" s="22">
        <f t="shared" si="8"/>
        <v>58.27</v>
      </c>
      <c r="BY6" s="22">
        <f t="shared" si="8"/>
        <v>55.15</v>
      </c>
      <c r="BZ6" s="21" t="str">
        <f>IF(BZ7="","",IF(BZ7="-","【-】","【"&amp;SUBSTITUTE(TEXT(BZ7,"#,##0.00"),"-","△")&amp;"】"))</f>
        <v>【50.61】</v>
      </c>
      <c r="CA6" s="22">
        <f>IF(CA7="",NA(),CA7)</f>
        <v>354.65</v>
      </c>
      <c r="CB6" s="22">
        <f t="shared" ref="CB6:CJ6" si="9">IF(CB7="",NA(),CB7)</f>
        <v>405.15</v>
      </c>
      <c r="CC6" s="22">
        <f t="shared" si="9"/>
        <v>378.23</v>
      </c>
      <c r="CD6" s="22">
        <f t="shared" si="9"/>
        <v>494.44</v>
      </c>
      <c r="CE6" s="22">
        <f t="shared" si="9"/>
        <v>485.85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25.83</v>
      </c>
      <c r="CM6" s="22">
        <f t="shared" ref="CM6:CU6" si="10">IF(CM7="",NA(),CM7)</f>
        <v>25.87</v>
      </c>
      <c r="CN6" s="22">
        <f t="shared" si="10"/>
        <v>25.92</v>
      </c>
      <c r="CO6" s="22">
        <f t="shared" si="10"/>
        <v>23.8</v>
      </c>
      <c r="CP6" s="22">
        <f t="shared" si="10"/>
        <v>22.28</v>
      </c>
      <c r="CQ6" s="22">
        <f t="shared" si="10"/>
        <v>56.76</v>
      </c>
      <c r="CR6" s="22">
        <f t="shared" si="10"/>
        <v>56.04</v>
      </c>
      <c r="CS6" s="22">
        <f t="shared" si="10"/>
        <v>58.52</v>
      </c>
      <c r="CT6" s="22">
        <f t="shared" si="10"/>
        <v>58.88</v>
      </c>
      <c r="CU6" s="22">
        <f t="shared" si="10"/>
        <v>58.16</v>
      </c>
      <c r="CV6" s="21" t="str">
        <f>IF(CV7="","",IF(CV7="-","【-】","【"&amp;SUBSTITUTE(TEXT(CV7,"#,##0.00"),"-","△")&amp;"】"))</f>
        <v>【56.15】</v>
      </c>
      <c r="CW6" s="22">
        <f>IF(CW7="",NA(),CW7)</f>
        <v>71.959999999999994</v>
      </c>
      <c r="CX6" s="22">
        <f t="shared" ref="CX6:DF6" si="11">IF(CX7="",NA(),CX7)</f>
        <v>69.3</v>
      </c>
      <c r="CY6" s="22">
        <f t="shared" si="11"/>
        <v>71.13</v>
      </c>
      <c r="CZ6" s="22">
        <f t="shared" si="11"/>
        <v>73.569999999999993</v>
      </c>
      <c r="DA6" s="22">
        <f t="shared" si="11"/>
        <v>75.62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0.82</v>
      </c>
      <c r="EG6" s="22">
        <f t="shared" si="14"/>
        <v>0.61</v>
      </c>
      <c r="EH6" s="22">
        <f t="shared" si="14"/>
        <v>0.2</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324418</v>
      </c>
      <c r="D7" s="24">
        <v>47</v>
      </c>
      <c r="E7" s="24">
        <v>1</v>
      </c>
      <c r="F7" s="24">
        <v>0</v>
      </c>
      <c r="G7" s="24">
        <v>0</v>
      </c>
      <c r="H7" s="24" t="s">
        <v>96</v>
      </c>
      <c r="I7" s="24" t="s">
        <v>97</v>
      </c>
      <c r="J7" s="24" t="s">
        <v>98</v>
      </c>
      <c r="K7" s="24" t="s">
        <v>99</v>
      </c>
      <c r="L7" s="24" t="s">
        <v>100</v>
      </c>
      <c r="M7" s="24" t="s">
        <v>101</v>
      </c>
      <c r="N7" s="25" t="s">
        <v>102</v>
      </c>
      <c r="O7" s="25" t="s">
        <v>103</v>
      </c>
      <c r="P7" s="25">
        <v>88.8</v>
      </c>
      <c r="Q7" s="25">
        <v>4180</v>
      </c>
      <c r="R7" s="25">
        <v>3078</v>
      </c>
      <c r="S7" s="25">
        <v>106.43</v>
      </c>
      <c r="T7" s="25">
        <v>28.92</v>
      </c>
      <c r="U7" s="25">
        <v>2680</v>
      </c>
      <c r="V7" s="25">
        <v>14.85</v>
      </c>
      <c r="W7" s="25">
        <v>180.47</v>
      </c>
      <c r="X7" s="25">
        <v>94.26</v>
      </c>
      <c r="Y7" s="25">
        <v>68.78</v>
      </c>
      <c r="Z7" s="25">
        <v>82.97</v>
      </c>
      <c r="AA7" s="25">
        <v>56.67</v>
      </c>
      <c r="AB7" s="25">
        <v>61.55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1215.77</v>
      </c>
      <c r="BF7" s="25">
        <v>1312.51</v>
      </c>
      <c r="BG7" s="25">
        <v>1311.36</v>
      </c>
      <c r="BH7" s="25">
        <v>1316.01</v>
      </c>
      <c r="BI7" s="25">
        <v>1303.74</v>
      </c>
      <c r="BJ7" s="25">
        <v>1007.7</v>
      </c>
      <c r="BK7" s="25">
        <v>1018.52</v>
      </c>
      <c r="BL7" s="25">
        <v>949.61</v>
      </c>
      <c r="BM7" s="25">
        <v>918.84</v>
      </c>
      <c r="BN7" s="25">
        <v>955.49</v>
      </c>
      <c r="BO7" s="25">
        <v>982.48</v>
      </c>
      <c r="BP7" s="25">
        <v>72.040000000000006</v>
      </c>
      <c r="BQ7" s="25">
        <v>62.91</v>
      </c>
      <c r="BR7" s="25">
        <v>66.37</v>
      </c>
      <c r="BS7" s="25">
        <v>51.7</v>
      </c>
      <c r="BT7" s="25">
        <v>52.49</v>
      </c>
      <c r="BU7" s="25">
        <v>59.22</v>
      </c>
      <c r="BV7" s="25">
        <v>58.79</v>
      </c>
      <c r="BW7" s="25">
        <v>58.41</v>
      </c>
      <c r="BX7" s="25">
        <v>58.27</v>
      </c>
      <c r="BY7" s="25">
        <v>55.15</v>
      </c>
      <c r="BZ7" s="25">
        <v>50.61</v>
      </c>
      <c r="CA7" s="25">
        <v>354.65</v>
      </c>
      <c r="CB7" s="25">
        <v>405.15</v>
      </c>
      <c r="CC7" s="25">
        <v>378.23</v>
      </c>
      <c r="CD7" s="25">
        <v>494.44</v>
      </c>
      <c r="CE7" s="25">
        <v>485.85</v>
      </c>
      <c r="CF7" s="25">
        <v>292.89999999999998</v>
      </c>
      <c r="CG7" s="25">
        <v>298.25</v>
      </c>
      <c r="CH7" s="25">
        <v>303.27999999999997</v>
      </c>
      <c r="CI7" s="25">
        <v>303.81</v>
      </c>
      <c r="CJ7" s="25">
        <v>310.26</v>
      </c>
      <c r="CK7" s="25">
        <v>320.83</v>
      </c>
      <c r="CL7" s="25">
        <v>25.83</v>
      </c>
      <c r="CM7" s="25">
        <v>25.87</v>
      </c>
      <c r="CN7" s="25">
        <v>25.92</v>
      </c>
      <c r="CO7" s="25">
        <v>23.8</v>
      </c>
      <c r="CP7" s="25">
        <v>22.28</v>
      </c>
      <c r="CQ7" s="25">
        <v>56.76</v>
      </c>
      <c r="CR7" s="25">
        <v>56.04</v>
      </c>
      <c r="CS7" s="25">
        <v>58.52</v>
      </c>
      <c r="CT7" s="25">
        <v>58.88</v>
      </c>
      <c r="CU7" s="25">
        <v>58.16</v>
      </c>
      <c r="CV7" s="25">
        <v>56.15</v>
      </c>
      <c r="CW7" s="25">
        <v>71.959999999999994</v>
      </c>
      <c r="CX7" s="25">
        <v>69.3</v>
      </c>
      <c r="CY7" s="25">
        <v>71.13</v>
      </c>
      <c r="CZ7" s="25">
        <v>73.569999999999993</v>
      </c>
      <c r="DA7" s="25">
        <v>75.62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0.82</v>
      </c>
      <c r="EG7" s="25">
        <v>0.61</v>
      </c>
      <c r="EH7" s="25">
        <v>0.2</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宮田 圭三</cp:lastModifiedBy>
  <dcterms:created xsi:type="dcterms:W3CDTF">2023-12-05T01:06:50Z</dcterms:created>
  <dcterms:modified xsi:type="dcterms:W3CDTF">2024-01-29T02:20:52Z</dcterms:modified>
  <cp:category/>
</cp:coreProperties>
</file>