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Y:\建設課\上下水担当\★上下水収納関係\2.公営企業会計\7.経営比較分析表\R4決算\提出\"/>
    </mc:Choice>
  </mc:AlternateContent>
  <xr:revisionPtr revIDLastSave="0" documentId="13_ncr:1_{3C23C34F-8387-484E-A9EB-8C3BF84EB2F8}" xr6:coauthVersionLast="36" xr6:coauthVersionMax="36" xr10:uidLastSave="{00000000-0000-0000-0000-000000000000}"/>
  <workbookProtection workbookAlgorithmName="SHA-512" workbookHashValue="v9TS+/Z5NwHQgFsxZgz9A3rxTeBnHw/Tf05KLfbgvu8/8PfSHRMOCp3H4y34lyC+CLbdtFz6KydyIKS5ZOFBfQ==" workbookSaltValue="H7rlifVbsjhFaIBvk7MQeA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5" i="4" s="1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T8" i="4" s="1"/>
  <c r="S6" i="5"/>
  <c r="AL8" i="4" s="1"/>
  <c r="R6" i="5"/>
  <c r="Q6" i="5"/>
  <c r="P6" i="5"/>
  <c r="O6" i="5"/>
  <c r="N6" i="5"/>
  <c r="M6" i="5"/>
  <c r="AD8" i="4" s="1"/>
  <c r="L6" i="5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85" i="4"/>
  <c r="L85" i="4"/>
  <c r="K85" i="4"/>
  <c r="J85" i="4"/>
  <c r="G85" i="4"/>
  <c r="F85" i="4"/>
  <c r="E85" i="4"/>
  <c r="BB10" i="4"/>
  <c r="AT10" i="4"/>
  <c r="AL10" i="4"/>
  <c r="AD10" i="4"/>
  <c r="W10" i="4"/>
  <c r="P10" i="4"/>
  <c r="I10" i="4"/>
  <c r="B10" i="4"/>
  <c r="BB8" i="4"/>
  <c r="W8" i="4"/>
  <c r="P8" i="4"/>
  <c r="I8" i="4"/>
  <c r="B8" i="4"/>
</calcChain>
</file>

<file path=xl/sharedStrings.xml><?xml version="1.0" encoding="utf-8"?>
<sst xmlns="http://schemas.openxmlformats.org/spreadsheetml/2006/main" count="253" uniqueCount="117">
  <si>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</si>
  <si>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</si>
  <si>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</si>
  <si>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</si>
  <si>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</si>
  <si>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</si>
  <si>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</si>
  <si>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</si>
  <si>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</si>
  <si>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</si>
  <si>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</si>
  <si>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</si>
  <si>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</si>
  <si>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</si>
  <si>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</si>
  <si>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</si>
  <si>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</si>
  <si>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</si>
  <si>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</si>
  <si>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</si>
  <si>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</si>
  <si>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</si>
  <si>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</si>
  <si>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</si>
  <si>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</si>
  <si>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</si>
  <si>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</si>
  <si>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</si>
  <si>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</si>
  <si>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</si>
  <si>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</si>
  <si>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</si>
  <si>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</si>
  <si>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</si>
  <si>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</si>
  <si>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</si>
  <si>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</si>
  <si>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</si>
  <si>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</si>
  <si>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</si>
  <si>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</si>
  <si>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</si>
  <si>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</si>
  <si>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</si>
  <si>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</si>
  <si>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</si>
  <si>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</si>
  <si>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</si>
  <si>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</si>
  <si>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</si>
  <si>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</si>
  <si>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</si>
  <si>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</si>
  <si>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</si>
  <si>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</si>
  <si>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</si>
  <si>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</si>
  <si>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</si>
  <si>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</si>
  <si>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</si>
  <si>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</si>
  <si>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</si>
  <si>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</si>
  <si>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</si>
  <si>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</si>
  <si>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</si>
  <si>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</si>
  <si>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</si>
  <si>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</si>
  <si>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</si>
  <si>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</si>
  <si>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</si>
  <si>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</si>
  <si>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</si>
  <si>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</si>
  <si>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</si>
  <si>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</si>
  <si>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</si>
  <si>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</si>
  <si>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</si>
  <si>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</si>
  <si>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</si>
  <si>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</si>
  <si>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</si>
  <si>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</si>
  <si>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</si>
  <si>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</si>
  <si>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</si>
  <si>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</si>
  <si>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</si>
  <si>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</si>
  <si>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</si>
  <si>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</si>
  <si>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</si>
  <si>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</si>
  <si>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</si>
  <si>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飯南町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</si>
  <si>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</si>
  <si>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</si>
  <si>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</si>
  <si>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</si>
  <si>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</si>
  <si>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</si>
  <si>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</si>
  <si>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</si>
  <si>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</si>
  <si>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</si>
  <si>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</si>
  <si>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</si>
  <si>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</si>
  <si>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</si>
  <si>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</si>
  <si>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</si>
  <si>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</si>
  <si>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有形固定資産減価償却率は類似団体よりも高く、老朽化度合いは高いと言える。供用開始から20年以上が経過しており、処理施設内の機器の故障も増えつつあり、都度、修繕を行っている状況である。
　今後は、農村整備事業により施設の長寿命化等を図りながら、突発的な大規模修繕が経営を圧迫することのないよう、施設の維持管理に努める。</t>
    <rPh sb="98" eb="100">
      <t>ノウソン</t>
    </rPh>
    <rPh sb="100" eb="102">
      <t>セイビ</t>
    </rPh>
    <rPh sb="102" eb="104">
      <t>ジギョウ</t>
    </rPh>
    <phoneticPr fontId="4"/>
  </si>
  <si>
    <t>　農村整備事業により施設の更新を予定しており、施設の長寿命化を図る。今後も中長期の更新需要見通しを検討しながら、財政収支見通しを踏まえた更新財源の確保を図り、健全経営を行っていく。</t>
    <rPh sb="1" eb="3">
      <t>ノウソン</t>
    </rPh>
    <rPh sb="3" eb="5">
      <t>セイビ</t>
    </rPh>
    <rPh sb="5" eb="7">
      <t>ジギョウ</t>
    </rPh>
    <rPh sb="10" eb="12">
      <t>シセツ</t>
    </rPh>
    <rPh sb="13" eb="15">
      <t>コウシン</t>
    </rPh>
    <rPh sb="16" eb="18">
      <t>ヨテイ</t>
    </rPh>
    <rPh sb="23" eb="25">
      <t>シセツ</t>
    </rPh>
    <rPh sb="26" eb="30">
      <t>チョウジュミョウカ</t>
    </rPh>
    <rPh sb="31" eb="32">
      <t>ハカ</t>
    </rPh>
    <rPh sb="34" eb="36">
      <t>コンゴ</t>
    </rPh>
    <phoneticPr fontId="4"/>
  </si>
  <si>
    <t>　令和4年度は、経常収支比率が100％を下回っており、単年度収支が赤字であった。一方で、累積欠損金比率はゼロであり、流動比率は100%を超えている。施設整備については終了しているが、農村整備事業により施設の更新等を予定しているため、企業債残高に注視した事業計画を立てる必要がある。
　企業債残高対事業規模比率は類似団体に比較すると低いが、施設更新等の際には上昇すると見込まれるため、適正な数値を維持できるよう努める必要がある。
　経費回収率は100%を下回っており、繰出金に依存せず経営できる体質への転換が必要である。
　施設利用率については、類似団体を下回っているため、さらなる加入率の促進に努める必要がある。</t>
    <rPh sb="20" eb="22">
      <t>シタマワ</t>
    </rPh>
    <rPh sb="33" eb="35">
      <t>アカジ</t>
    </rPh>
    <rPh sb="40" eb="42">
      <t>イッポウ</t>
    </rPh>
    <rPh sb="68" eb="69">
      <t>コ</t>
    </rPh>
    <rPh sb="91" eb="93">
      <t>ノウソン</t>
    </rPh>
    <rPh sb="93" eb="95">
      <t>セイビ</t>
    </rPh>
    <rPh sb="95" eb="97">
      <t>ジギョウ</t>
    </rPh>
    <rPh sb="107" eb="109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</si>
</sst>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4-424C-91A8-22B51AA53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04-424C-91A8-22B51AA53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45.38</c:v>
                </c:pt>
                <c:pt idx="2">
                  <c:v>45.38</c:v>
                </c:pt>
                <c:pt idx="3">
                  <c:v>45.38</c:v>
                </c:pt>
                <c:pt idx="4">
                  <c:v>45.38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2-4A91-8CC3-31D170399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A2-4A91-8CC3-31D170399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B5-48C8-AE89-22BE83C37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B5-48C8-AE89-22BE83C37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114.78</c:v>
                </c:pt>
                <c:pt idx="2">
                  <c:v>94.8</c:v>
                </c:pt>
                <c:pt idx="3">
                  <c:v>140.51</c:v>
                </c:pt>
                <c:pt idx="4">
                  <c:v>87.29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2-4C37-BD22-FF76A0B72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103.6</c:v>
                </c:pt>
                <c:pt idx="2">
                  <c:v>106.37</c:v>
                </c:pt>
                <c:pt idx="3">
                  <c:v>106.07</c:v>
                </c:pt>
                <c:pt idx="4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02-4C37-BD22-FF76A0B72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64.98</c:v>
                </c:pt>
                <c:pt idx="2">
                  <c:v>66.17</c:v>
                </c:pt>
                <c:pt idx="3">
                  <c:v>67.349999999999994</c:v>
                </c:pt>
                <c:pt idx="4">
                  <c:v>68.52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C-4513-ADF7-773DE6025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23.06</c:v>
                </c:pt>
                <c:pt idx="2">
                  <c:v>20.34</c:v>
                </c:pt>
                <c:pt idx="3">
                  <c:v>21.85</c:v>
                </c:pt>
                <c:pt idx="4">
                  <c:v>25.19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EC-4513-ADF7-773DE6025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98-463B-B7AD-E753A82EA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98-463B-B7AD-E753A82EA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1-4C0B-994C-DCBA9D852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193.99</c:v>
                </c:pt>
                <c:pt idx="2">
                  <c:v>139.02000000000001</c:v>
                </c:pt>
                <c:pt idx="3">
                  <c:v>132.04</c:v>
                </c:pt>
                <c:pt idx="4">
                  <c:v>145.43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51-4C0B-994C-DCBA9D852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56.56</c:v>
                </c:pt>
                <c:pt idx="2">
                  <c:v>41.61</c:v>
                </c:pt>
                <c:pt idx="3">
                  <c:v>77.39</c:v>
                </c:pt>
                <c:pt idx="4">
                  <c:v>103.3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7-45B5-A402-07893C221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26.99</c:v>
                </c:pt>
                <c:pt idx="2">
                  <c:v>29.13</c:v>
                </c:pt>
                <c:pt idx="3">
                  <c:v>35.69</c:v>
                </c:pt>
                <c:pt idx="4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87-45B5-A402-07893C221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51.66</c:v>
                </c:pt>
                <c:pt idx="2">
                  <c:v>49.28</c:v>
                </c:pt>
                <c:pt idx="3">
                  <c:v>38.71</c:v>
                </c:pt>
                <c:pt idx="4">
                  <c:v>25.85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8-463A-8BBA-19C100711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18-463A-8BBA-19C100711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75</c:v>
                </c:pt>
                <c:pt idx="2">
                  <c:v>72.44</c:v>
                </c:pt>
                <c:pt idx="3">
                  <c:v>51.71</c:v>
                </c:pt>
                <c:pt idx="4">
                  <c:v>69.27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A-42BB-9A42-D5C0971C2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A-42BB-9A42-D5C0971C2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316.18</c:v>
                </c:pt>
                <c:pt idx="2">
                  <c:v>325.47000000000003</c:v>
                </c:pt>
                <c:pt idx="3">
                  <c:v>457.85</c:v>
                </c:pt>
                <c:pt idx="4">
                  <c:v>393.4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5-4E4D-BEF8-3EFAA20D3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15-4E4D-BEF8-3EFAA20D3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島根県　飯南町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4560</v>
      </c>
      <c r="AM8" s="37"/>
      <c r="AN8" s="37"/>
      <c r="AO8" s="37"/>
      <c r="AP8" s="37"/>
      <c r="AQ8" s="37"/>
      <c r="AR8" s="37"/>
      <c r="AS8" s="37"/>
      <c r="AT8" s="38">
        <f>データ!T6</f>
        <v>242.88</v>
      </c>
      <c r="AU8" s="38"/>
      <c r="AV8" s="38"/>
      <c r="AW8" s="38"/>
      <c r="AX8" s="38"/>
      <c r="AY8" s="38"/>
      <c r="AZ8" s="38"/>
      <c r="BA8" s="38"/>
      <c r="BB8" s="38">
        <f>データ!U6</f>
        <v>18.77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88.25</v>
      </c>
      <c r="J10" s="38"/>
      <c r="K10" s="38"/>
      <c r="L10" s="38"/>
      <c r="M10" s="38"/>
      <c r="N10" s="38"/>
      <c r="O10" s="38"/>
      <c r="P10" s="38">
        <f>データ!P6</f>
        <v>3.28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4813</v>
      </c>
      <c r="AE10" s="37"/>
      <c r="AF10" s="37"/>
      <c r="AG10" s="37"/>
      <c r="AH10" s="37"/>
      <c r="AI10" s="37"/>
      <c r="AJ10" s="37"/>
      <c r="AK10" s="2"/>
      <c r="AL10" s="37">
        <f>データ!V6</f>
        <v>148</v>
      </c>
      <c r="AM10" s="37"/>
      <c r="AN10" s="37"/>
      <c r="AO10" s="37"/>
      <c r="AP10" s="37"/>
      <c r="AQ10" s="37"/>
      <c r="AR10" s="37"/>
      <c r="AS10" s="37"/>
      <c r="AT10" s="38">
        <f>データ!W6</f>
        <v>0.13</v>
      </c>
      <c r="AU10" s="38"/>
      <c r="AV10" s="38"/>
      <c r="AW10" s="38"/>
      <c r="AX10" s="38"/>
      <c r="AY10" s="38"/>
      <c r="AZ10" s="38"/>
      <c r="BA10" s="38"/>
      <c r="BB10" s="38">
        <f>データ!X6</f>
        <v>1138.46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116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114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115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【103.61】</v>
      </c>
      <c r="F85" s="12" t="str">
        <f>データ!AT6</f>
        <v>【133.62】</v>
      </c>
      <c r="G85" s="12" t="str">
        <f>データ!BE6</f>
        <v>【36.94】</v>
      </c>
      <c r="H85" s="12" t="str">
        <f>データ!BP6</f>
        <v>【809.19】</v>
      </c>
      <c r="I85" s="12" t="str">
        <f>データ!CA6</f>
        <v>【57.02】</v>
      </c>
      <c r="J85" s="12" t="str">
        <f>データ!CL6</f>
        <v>【273.68】</v>
      </c>
      <c r="K85" s="12" t="str">
        <f>データ!CW6</f>
        <v>【52.55】</v>
      </c>
      <c r="L85" s="12" t="str">
        <f>データ!DH6</f>
        <v>【87.30】</v>
      </c>
      <c r="M85" s="12" t="str">
        <f>データ!DS6</f>
        <v>【27.11】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fIW1S6btX075wsJmfRfzXEin8uiEaTG2YypRcmRF5L47y2oiGzeefeILNSj1A8bfYp0/M0jEYQFKqc46I+tKjw==" saltValue="gIZ/CcMlkAez+Jrs7nriR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323861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島根県　飯南町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88.25</v>
      </c>
      <c r="P6" s="20">
        <f t="shared" si="3"/>
        <v>3.28</v>
      </c>
      <c r="Q6" s="20">
        <f t="shared" si="3"/>
        <v>100</v>
      </c>
      <c r="R6" s="20">
        <f t="shared" si="3"/>
        <v>4813</v>
      </c>
      <c r="S6" s="20">
        <f t="shared" si="3"/>
        <v>4560</v>
      </c>
      <c r="T6" s="20">
        <f t="shared" si="3"/>
        <v>242.88</v>
      </c>
      <c r="U6" s="20">
        <f t="shared" si="3"/>
        <v>18.77</v>
      </c>
      <c r="V6" s="20">
        <f t="shared" si="3"/>
        <v>148</v>
      </c>
      <c r="W6" s="20">
        <f t="shared" si="3"/>
        <v>0.13</v>
      </c>
      <c r="X6" s="20">
        <f t="shared" si="3"/>
        <v>1138.46</v>
      </c>
      <c r="Y6" s="21" t="str">
        <f>IF(Y7="",NA(),Y7)</f>
        <v>-</v>
      </c>
      <c r="Z6" s="21">
        <f t="shared" ref="Z6:AH6" si="4">IF(Z7="",NA(),Z7)</f>
        <v>114.78</v>
      </c>
      <c r="AA6" s="21">
        <f t="shared" si="4"/>
        <v>94.8</v>
      </c>
      <c r="AB6" s="21">
        <f t="shared" si="4"/>
        <v>140.51</v>
      </c>
      <c r="AC6" s="21">
        <f t="shared" si="4"/>
        <v>87.29</v>
      </c>
      <c r="AD6" s="21" t="str">
        <f t="shared" si="4"/>
        <v>-</v>
      </c>
      <c r="AE6" s="21">
        <f t="shared" si="4"/>
        <v>103.6</v>
      </c>
      <c r="AF6" s="21">
        <f t="shared" si="4"/>
        <v>106.37</v>
      </c>
      <c r="AG6" s="21">
        <f t="shared" si="4"/>
        <v>106.07</v>
      </c>
      <c r="AH6" s="21">
        <f t="shared" si="4"/>
        <v>105.5</v>
      </c>
      <c r="AI6" s="20" t="str">
        <f>IF(AI7="","",IF(AI7="-","【-】","【"&amp;SUBSTITUTE(TEXT(AI7,"#,##0.00"),"-","△")&amp;"】"))</f>
        <v>【103.61】</v>
      </c>
      <c r="AJ6" s="21" t="str">
        <f>IF(AJ7="",NA(),AJ7)</f>
        <v>-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>
        <f t="shared" si="5"/>
        <v>193.99</v>
      </c>
      <c r="AQ6" s="21">
        <f t="shared" si="5"/>
        <v>139.02000000000001</v>
      </c>
      <c r="AR6" s="21">
        <f t="shared" si="5"/>
        <v>132.04</v>
      </c>
      <c r="AS6" s="21">
        <f t="shared" si="5"/>
        <v>145.43</v>
      </c>
      <c r="AT6" s="20" t="str">
        <f>IF(AT7="","",IF(AT7="-","【-】","【"&amp;SUBSTITUTE(TEXT(AT7,"#,##0.00"),"-","△")&amp;"】"))</f>
        <v>【133.62】</v>
      </c>
      <c r="AU6" s="21" t="str">
        <f>IF(AU7="",NA(),AU7)</f>
        <v>-</v>
      </c>
      <c r="AV6" s="21">
        <f t="shared" ref="AV6:BD6" si="6">IF(AV7="",NA(),AV7)</f>
        <v>56.56</v>
      </c>
      <c r="AW6" s="21">
        <f t="shared" si="6"/>
        <v>41.61</v>
      </c>
      <c r="AX6" s="21">
        <f t="shared" si="6"/>
        <v>77.39</v>
      </c>
      <c r="AY6" s="21">
        <f t="shared" si="6"/>
        <v>103.3</v>
      </c>
      <c r="AZ6" s="21" t="str">
        <f t="shared" si="6"/>
        <v>-</v>
      </c>
      <c r="BA6" s="21">
        <f t="shared" si="6"/>
        <v>26.99</v>
      </c>
      <c r="BB6" s="21">
        <f t="shared" si="6"/>
        <v>29.13</v>
      </c>
      <c r="BC6" s="21">
        <f t="shared" si="6"/>
        <v>35.69</v>
      </c>
      <c r="BD6" s="21">
        <f t="shared" si="6"/>
        <v>38.4</v>
      </c>
      <c r="BE6" s="20" t="str">
        <f>IF(BE7="","",IF(BE7="-","【-】","【"&amp;SUBSTITUTE(TEXT(BE7,"#,##0.00"),"-","△")&amp;"】"))</f>
        <v>【36.94】</v>
      </c>
      <c r="BF6" s="21" t="str">
        <f>IF(BF7="",NA(),BF7)</f>
        <v>-</v>
      </c>
      <c r="BG6" s="21">
        <f t="shared" ref="BG6:BO6" si="7">IF(BG7="",NA(),BG7)</f>
        <v>51.66</v>
      </c>
      <c r="BH6" s="21">
        <f t="shared" si="7"/>
        <v>49.28</v>
      </c>
      <c r="BI6" s="21">
        <f t="shared" si="7"/>
        <v>38.71</v>
      </c>
      <c r="BJ6" s="21">
        <f t="shared" si="7"/>
        <v>25.85</v>
      </c>
      <c r="BK6" s="21" t="str">
        <f t="shared" si="7"/>
        <v>-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 t="str">
        <f>IF(BQ7="",NA(),BQ7)</f>
        <v>-</v>
      </c>
      <c r="BR6" s="21">
        <f t="shared" ref="BR6:BZ6" si="8">IF(BR7="",NA(),BR7)</f>
        <v>75</v>
      </c>
      <c r="BS6" s="21">
        <f t="shared" si="8"/>
        <v>72.44</v>
      </c>
      <c r="BT6" s="21">
        <f t="shared" si="8"/>
        <v>51.71</v>
      </c>
      <c r="BU6" s="21">
        <f t="shared" si="8"/>
        <v>69.27</v>
      </c>
      <c r="BV6" s="21" t="str">
        <f t="shared" si="8"/>
        <v>-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 t="str">
        <f>IF(CB7="",NA(),CB7)</f>
        <v>-</v>
      </c>
      <c r="CC6" s="21">
        <f t="shared" ref="CC6:CK6" si="9">IF(CC7="",NA(),CC7)</f>
        <v>316.18</v>
      </c>
      <c r="CD6" s="21">
        <f t="shared" si="9"/>
        <v>325.47000000000003</v>
      </c>
      <c r="CE6" s="21">
        <f t="shared" si="9"/>
        <v>457.85</v>
      </c>
      <c r="CF6" s="21">
        <f t="shared" si="9"/>
        <v>393.4</v>
      </c>
      <c r="CG6" s="21" t="str">
        <f t="shared" si="9"/>
        <v>-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 t="str">
        <f>IF(CM7="",NA(),CM7)</f>
        <v>-</v>
      </c>
      <c r="CN6" s="21">
        <f t="shared" ref="CN6:CV6" si="10">IF(CN7="",NA(),CN7)</f>
        <v>45.38</v>
      </c>
      <c r="CO6" s="21">
        <f t="shared" si="10"/>
        <v>45.38</v>
      </c>
      <c r="CP6" s="21">
        <f t="shared" si="10"/>
        <v>45.38</v>
      </c>
      <c r="CQ6" s="21">
        <f t="shared" si="10"/>
        <v>45.38</v>
      </c>
      <c r="CR6" s="21" t="str">
        <f t="shared" si="10"/>
        <v>-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 t="str">
        <f>IF(CX7="",NA(),CX7)</f>
        <v>-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 t="str">
        <f t="shared" si="11"/>
        <v>-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1" t="str">
        <f>IF(DI7="",NA(),DI7)</f>
        <v>-</v>
      </c>
      <c r="DJ6" s="21">
        <f t="shared" ref="DJ6:DR6" si="12">IF(DJ7="",NA(),DJ7)</f>
        <v>64.98</v>
      </c>
      <c r="DK6" s="21">
        <f t="shared" si="12"/>
        <v>66.17</v>
      </c>
      <c r="DL6" s="21">
        <f t="shared" si="12"/>
        <v>67.349999999999994</v>
      </c>
      <c r="DM6" s="21">
        <f t="shared" si="12"/>
        <v>68.52</v>
      </c>
      <c r="DN6" s="21" t="str">
        <f t="shared" si="12"/>
        <v>-</v>
      </c>
      <c r="DO6" s="21">
        <f t="shared" si="12"/>
        <v>23.06</v>
      </c>
      <c r="DP6" s="21">
        <f t="shared" si="12"/>
        <v>20.34</v>
      </c>
      <c r="DQ6" s="21">
        <f t="shared" si="12"/>
        <v>21.85</v>
      </c>
      <c r="DR6" s="21">
        <f t="shared" si="12"/>
        <v>25.19</v>
      </c>
      <c r="DS6" s="20" t="str">
        <f>IF(DS7="","",IF(DS7="-","【-】","【"&amp;SUBSTITUTE(TEXT(DS7,"#,##0.00"),"-","△")&amp;"】"))</f>
        <v>【27.11】</v>
      </c>
      <c r="DT6" s="21" t="str">
        <f>IF(DT7="",NA(),DT7)</f>
        <v>-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0">
        <f t="shared" si="13"/>
        <v>0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8" s="22" customFormat="1" x14ac:dyDescent="0.15">
      <c r="A7" s="14"/>
      <c r="B7" s="23">
        <v>2022</v>
      </c>
      <c r="C7" s="23">
        <v>323861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88.25</v>
      </c>
      <c r="P7" s="24">
        <v>3.28</v>
      </c>
      <c r="Q7" s="24">
        <v>100</v>
      </c>
      <c r="R7" s="24">
        <v>4813</v>
      </c>
      <c r="S7" s="24">
        <v>4560</v>
      </c>
      <c r="T7" s="24">
        <v>242.88</v>
      </c>
      <c r="U7" s="24">
        <v>18.77</v>
      </c>
      <c r="V7" s="24">
        <v>148</v>
      </c>
      <c r="W7" s="24">
        <v>0.13</v>
      </c>
      <c r="X7" s="24">
        <v>1138.46</v>
      </c>
      <c r="Y7" s="24" t="s">
        <v>102</v>
      </c>
      <c r="Z7" s="24">
        <v>114.78</v>
      </c>
      <c r="AA7" s="24">
        <v>94.8</v>
      </c>
      <c r="AB7" s="24">
        <v>140.51</v>
      </c>
      <c r="AC7" s="24">
        <v>87.29</v>
      </c>
      <c r="AD7" s="24" t="s">
        <v>102</v>
      </c>
      <c r="AE7" s="24">
        <v>103.6</v>
      </c>
      <c r="AF7" s="24">
        <v>106.37</v>
      </c>
      <c r="AG7" s="24">
        <v>106.07</v>
      </c>
      <c r="AH7" s="24">
        <v>105.5</v>
      </c>
      <c r="AI7" s="24">
        <v>103.61</v>
      </c>
      <c r="AJ7" s="24" t="s">
        <v>102</v>
      </c>
      <c r="AK7" s="24">
        <v>0</v>
      </c>
      <c r="AL7" s="24">
        <v>0</v>
      </c>
      <c r="AM7" s="24">
        <v>0</v>
      </c>
      <c r="AN7" s="24">
        <v>0</v>
      </c>
      <c r="AO7" s="24" t="s">
        <v>102</v>
      </c>
      <c r="AP7" s="24">
        <v>193.99</v>
      </c>
      <c r="AQ7" s="24">
        <v>139.02000000000001</v>
      </c>
      <c r="AR7" s="24">
        <v>132.04</v>
      </c>
      <c r="AS7" s="24">
        <v>145.43</v>
      </c>
      <c r="AT7" s="24">
        <v>133.62</v>
      </c>
      <c r="AU7" s="24" t="s">
        <v>102</v>
      </c>
      <c r="AV7" s="24">
        <v>56.56</v>
      </c>
      <c r="AW7" s="24">
        <v>41.61</v>
      </c>
      <c r="AX7" s="24">
        <v>77.39</v>
      </c>
      <c r="AY7" s="24">
        <v>103.3</v>
      </c>
      <c r="AZ7" s="24" t="s">
        <v>102</v>
      </c>
      <c r="BA7" s="24">
        <v>26.99</v>
      </c>
      <c r="BB7" s="24">
        <v>29.13</v>
      </c>
      <c r="BC7" s="24">
        <v>35.69</v>
      </c>
      <c r="BD7" s="24">
        <v>38.4</v>
      </c>
      <c r="BE7" s="24">
        <v>36.94</v>
      </c>
      <c r="BF7" s="24" t="s">
        <v>102</v>
      </c>
      <c r="BG7" s="24">
        <v>51.66</v>
      </c>
      <c r="BH7" s="24">
        <v>49.28</v>
      </c>
      <c r="BI7" s="24">
        <v>38.71</v>
      </c>
      <c r="BJ7" s="24">
        <v>25.85</v>
      </c>
      <c r="BK7" s="24" t="s">
        <v>102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 t="s">
        <v>102</v>
      </c>
      <c r="BR7" s="24">
        <v>75</v>
      </c>
      <c r="BS7" s="24">
        <v>72.44</v>
      </c>
      <c r="BT7" s="24">
        <v>51.71</v>
      </c>
      <c r="BU7" s="24">
        <v>69.27</v>
      </c>
      <c r="BV7" s="24" t="s">
        <v>102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 t="s">
        <v>102</v>
      </c>
      <c r="CC7" s="24">
        <v>316.18</v>
      </c>
      <c r="CD7" s="24">
        <v>325.47000000000003</v>
      </c>
      <c r="CE7" s="24">
        <v>457.85</v>
      </c>
      <c r="CF7" s="24">
        <v>393.4</v>
      </c>
      <c r="CG7" s="24" t="s">
        <v>102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 t="s">
        <v>102</v>
      </c>
      <c r="CN7" s="24">
        <v>45.38</v>
      </c>
      <c r="CO7" s="24">
        <v>45.38</v>
      </c>
      <c r="CP7" s="24">
        <v>45.38</v>
      </c>
      <c r="CQ7" s="24">
        <v>45.38</v>
      </c>
      <c r="CR7" s="24" t="s">
        <v>102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 t="s">
        <v>102</v>
      </c>
      <c r="CY7" s="24">
        <v>100</v>
      </c>
      <c r="CZ7" s="24">
        <v>100</v>
      </c>
      <c r="DA7" s="24">
        <v>100</v>
      </c>
      <c r="DB7" s="24">
        <v>100</v>
      </c>
      <c r="DC7" s="24" t="s">
        <v>102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 t="s">
        <v>102</v>
      </c>
      <c r="DJ7" s="24">
        <v>64.98</v>
      </c>
      <c r="DK7" s="24">
        <v>66.17</v>
      </c>
      <c r="DL7" s="24">
        <v>67.349999999999994</v>
      </c>
      <c r="DM7" s="24">
        <v>68.52</v>
      </c>
      <c r="DN7" s="24" t="s">
        <v>102</v>
      </c>
      <c r="DO7" s="24">
        <v>23.06</v>
      </c>
      <c r="DP7" s="24">
        <v>20.34</v>
      </c>
      <c r="DQ7" s="24">
        <v>21.85</v>
      </c>
      <c r="DR7" s="24">
        <v>25.19</v>
      </c>
      <c r="DS7" s="24">
        <v>27.11</v>
      </c>
      <c r="DT7" s="24" t="s">
        <v>102</v>
      </c>
      <c r="DU7" s="24">
        <v>0</v>
      </c>
      <c r="DV7" s="24">
        <v>0</v>
      </c>
      <c r="DW7" s="24">
        <v>0</v>
      </c>
      <c r="DX7" s="24">
        <v>0</v>
      </c>
      <c r="DY7" s="24" t="s">
        <v>102</v>
      </c>
      <c r="DZ7" s="24">
        <v>0</v>
      </c>
      <c r="EA7" s="24">
        <v>0</v>
      </c>
      <c r="EB7" s="24">
        <v>0</v>
      </c>
      <c r="EC7" s="24">
        <v>0</v>
      </c>
      <c r="ED7" s="24">
        <v>0</v>
      </c>
      <c r="EE7" s="24" t="s">
        <v>102</v>
      </c>
      <c r="EF7" s="24">
        <v>0</v>
      </c>
      <c r="EG7" s="24">
        <v>0</v>
      </c>
      <c r="EH7" s="24">
        <v>0</v>
      </c>
      <c r="EI7" s="24">
        <v>0</v>
      </c>
      <c r="EJ7" s="24" t="s">
        <v>102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111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塚原誠</cp:lastModifiedBy>
  <cp:lastPrinted>2024-01-31T11:43:15Z</cp:lastPrinted>
  <dcterms:created xsi:type="dcterms:W3CDTF">2023-12-12T01:03:42Z</dcterms:created>
  <dcterms:modified xsi:type="dcterms:W3CDTF">2024-01-31T11:43:18Z</dcterms:modified>
  <cp:category/>
</cp:coreProperties>
</file>