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Y:\建設課\上下水担当\★上下水収納関係\2.公営企業会計\7.経営比較分析表\R4決算\提出\"/>
    </mc:Choice>
  </mc:AlternateContent>
  <xr:revisionPtr revIDLastSave="0" documentId="13_ncr:1_{7E15B49D-1F7F-4EDD-B920-C2252D6FEA7C}" xr6:coauthVersionLast="36" xr6:coauthVersionMax="36" xr10:uidLastSave="{00000000-0000-0000-0000-000000000000}"/>
  <workbookProtection workbookAlgorithmName="SHA-512" workbookHashValue="PMgQxULUr4j9rKtQdMPxDRCrxb+DfiolNykYX/tVzIYkhBR3KYMkX8AizWQJJ4T+d7C8hhvgRgtyknKLDUMqDw==" workbookSaltValue="QILvF+Ugvc1LLu7numgvfg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H85" i="4"/>
  <c r="G85" i="4"/>
  <c r="BB10" i="4"/>
  <c r="AD10" i="4"/>
  <c r="W10" i="4"/>
  <c r="P10" i="4"/>
  <c r="BB8" i="4"/>
  <c r="AT8" i="4"/>
  <c r="W8" i="4"/>
  <c r="B8" i="4"/>
</calcChain>
</file>

<file path=xl/sharedStrings.xml><?xml version="1.0" encoding="utf-8"?>
<sst xmlns="http://schemas.openxmlformats.org/spreadsheetml/2006/main" count="253" uniqueCount="116">
  <si>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</si>
  <si>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</si>
  <si>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</si>
  <si>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</si>
  <si>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</si>
  <si>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</si>
  <si>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</si>
  <si>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</si>
  <si>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</si>
  <si>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</si>
  <si>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</si>
  <si>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</si>
  <si>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</si>
  <si>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</si>
  <si>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</si>
  <si>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</si>
  <si>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</si>
  <si>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</si>
  <si>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</si>
  <si>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</si>
  <si>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</si>
  <si>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</si>
  <si>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</si>
  <si>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</si>
  <si>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</si>
  <si>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</si>
  <si>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</si>
  <si>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</si>
  <si>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</si>
  <si>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</si>
  <si>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</si>
  <si>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</si>
  <si>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</si>
  <si>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</si>
  <si>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</si>
  <si>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</si>
  <si>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</si>
  <si>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</si>
  <si>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</si>
  <si>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</si>
  <si>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</si>
  <si>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</si>
  <si>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</si>
  <si>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</si>
  <si>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</si>
  <si>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</si>
  <si>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</si>
  <si>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</si>
  <si>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</si>
  <si>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</si>
  <si>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</si>
  <si>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</si>
  <si>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</si>
  <si>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</si>
  <si>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</si>
  <si>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</si>
  <si>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</si>
  <si>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</si>
  <si>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</si>
  <si>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</si>
  <si>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</si>
  <si>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</si>
  <si>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</si>
  <si>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</si>
  <si>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</si>
  <si>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</si>
  <si>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</si>
  <si>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</si>
  <si>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</si>
  <si>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</si>
  <si>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</si>
  <si>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</si>
  <si>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</si>
  <si>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</si>
  <si>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</si>
  <si>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</si>
  <si>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</si>
  <si>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</si>
  <si>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</si>
  <si>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</si>
  <si>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</si>
  <si>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</si>
  <si>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</si>
  <si>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</si>
  <si>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</si>
  <si>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</si>
  <si>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</si>
  <si>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</si>
  <si>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</si>
  <si>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</si>
  <si>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</si>
  <si>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</si>
  <si>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</si>
  <si>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</si>
  <si>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</si>
  <si>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</si>
  <si>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</si>
  <si>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</si>
  <si>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</si>
  <si>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</si>
  <si>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</si>
  <si>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</si>
  <si>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</si>
  <si>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</si>
  <si>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</si>
  <si>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</si>
  <si>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</si>
  <si>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</si>
  <si>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</si>
  <si>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</si>
  <si>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</si>
  <si>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</si>
  <si>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</si>
  <si>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有形固定資産減価償却率は類似団体よりも高く、老朽化度合いは高いと言える。供用開始から15年以上が経過しており、処理施設内の機器の故障も増えつつあり、都度、修繕を行っている状況である。
　今後は、施設の長寿命化等を図りながら、突発的な大規模修繕が経営を圧迫することのないよう、施設の維持管理に努める。</t>
    <phoneticPr fontId="4"/>
  </si>
  <si>
    <t>　直ちに施設の更新が必要という段階ではないが、中長期の更新需要見通しを検討しながら、財政収支見通しを踏まえた更新財源の確保を図り、健全経営を行っていく。</t>
    <phoneticPr fontId="4"/>
  </si>
  <si>
    <t>　令和4年度は、経常収支比率が100％を下回っており、単年度収支が赤字であった。一方で、累積欠損金比率はゼロである。
　流動比率が類似団体平均よりも低いことについては、建設改良に伴う企業債償還金が多いことが影響している。施設整備については終了しているが、今後、施設の老朽化に伴う更新等は必要となってくるため、企業債残高に注視した事業計画を立てる必要がある。企業債残高対事業規模比率は類似団体に比較すると低いが、施設更新等の際には上昇すると見込まれるため、適正な数値を維持できるよう努める必要がある。
　経費回収率は類似団体平均より低く、汚水処理原価は類似団体平均より高い状況で、繰出金に依存せず経営できる体質への転換が必要である。
　施設利用率については、類似団体を下回っているため、さらなる加入率の促進に努める必要がある。</t>
    <rPh sb="20" eb="22">
      <t>シタマワ</t>
    </rPh>
    <rPh sb="33" eb="35">
      <t>アカジ</t>
    </rPh>
    <rPh sb="40" eb="42">
      <t>イッポウ</t>
    </rPh>
    <rPh sb="65" eb="67">
      <t>ルイジ</t>
    </rPh>
    <rPh sb="67" eb="69">
      <t>ダンタイ</t>
    </rPh>
    <rPh sb="69" eb="71">
      <t>ヘイキン</t>
    </rPh>
    <rPh sb="261" eb="263">
      <t>ヘイキン</t>
    </rPh>
    <rPh sb="265" eb="266">
      <t>ヒク</t>
    </rPh>
    <rPh sb="279" eb="281">
      <t>ヘイキン</t>
    </rPh>
    <rPh sb="283" eb="284">
      <t>タカ</t>
    </rPh>
    <rPh sb="285" eb="28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</si>
</sst>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8-4803-8999-1DBD11EE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8-4803-8999-1DBD11EE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94.17</c:v>
                </c:pt>
                <c:pt idx="2">
                  <c:v>105.11</c:v>
                </c:pt>
                <c:pt idx="3">
                  <c:v>135.63</c:v>
                </c:pt>
                <c:pt idx="4">
                  <c:v>92.06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13-832A-129CBACCE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A-4513-832A-129CBACCE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43.28</c:v>
                </c:pt>
                <c:pt idx="2">
                  <c:v>45.1</c:v>
                </c:pt>
                <c:pt idx="3">
                  <c:v>46.9</c:v>
                </c:pt>
                <c:pt idx="4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A-453F-AD1E-D81B1B74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A-453F-AD1E-D81B1B74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0-4B7D-9BF8-8961BF67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0-4B7D-9BF8-8961BF67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28.45</c:v>
                </c:pt>
                <c:pt idx="2">
                  <c:v>6.04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2-467D-84CD-D8AADCC6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2-467D-84CD-D8AADCC6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10.86</c:v>
                </c:pt>
                <c:pt idx="2">
                  <c:v>20.56</c:v>
                </c:pt>
                <c:pt idx="3">
                  <c:v>30.89</c:v>
                </c:pt>
                <c:pt idx="4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4-4F61-AB36-E88AC6EF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4-4F61-AB36-E88AC6EF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224.22</c:v>
                </c:pt>
                <c:pt idx="2">
                  <c:v>241.71</c:v>
                </c:pt>
                <c:pt idx="3">
                  <c:v>221.59</c:v>
                </c:pt>
                <c:pt idx="4">
                  <c:v>203.11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0-4318-8FDE-78B6477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0-4318-8FDE-78B6477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49.6</c:v>
                </c:pt>
                <c:pt idx="2">
                  <c:v>53.54</c:v>
                </c:pt>
                <c:pt idx="3">
                  <c:v>55.91</c:v>
                </c:pt>
                <c:pt idx="4">
                  <c:v>63.88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F-469E-969F-1D7826C2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F-469E-969F-1D7826C2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447.97</c:v>
                </c:pt>
                <c:pt idx="2">
                  <c:v>394.17</c:v>
                </c:pt>
                <c:pt idx="3">
                  <c:v>382.44</c:v>
                </c:pt>
                <c:pt idx="4">
                  <c:v>357.72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F-4035-A325-E1A0E670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F-4035-A325-E1A0E670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20.059999999999999</c:v>
                </c:pt>
                <c:pt idx="2">
                  <c:v>20.059999999999999</c:v>
                </c:pt>
                <c:pt idx="3">
                  <c:v>20.059999999999999</c:v>
                </c:pt>
                <c:pt idx="4">
                  <c:v>20.059999999999999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F-4F75-9757-EC37FC54F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F-4F75-9757-EC37FC54F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84.43</c:v>
                </c:pt>
                <c:pt idx="2">
                  <c:v>84.48</c:v>
                </c:pt>
                <c:pt idx="3">
                  <c:v>86.86</c:v>
                </c:pt>
                <c:pt idx="4">
                  <c:v>89.52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1-4733-BB48-392D5CE48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1-4733-BB48-392D5CE48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S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飯南町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4560</v>
      </c>
      <c r="AM8" s="37"/>
      <c r="AN8" s="37"/>
      <c r="AO8" s="37"/>
      <c r="AP8" s="37"/>
      <c r="AQ8" s="37"/>
      <c r="AR8" s="37"/>
      <c r="AS8" s="37"/>
      <c r="AT8" s="38">
        <f>データ!T6</f>
        <v>242.88</v>
      </c>
      <c r="AU8" s="38"/>
      <c r="AV8" s="38"/>
      <c r="AW8" s="38"/>
      <c r="AX8" s="38"/>
      <c r="AY8" s="38"/>
      <c r="AZ8" s="38"/>
      <c r="BA8" s="38"/>
      <c r="BB8" s="38">
        <f>データ!U6</f>
        <v>18.77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54.85</v>
      </c>
      <c r="J10" s="38"/>
      <c r="K10" s="38"/>
      <c r="L10" s="38"/>
      <c r="M10" s="38"/>
      <c r="N10" s="38"/>
      <c r="O10" s="38"/>
      <c r="P10" s="38">
        <f>データ!P6</f>
        <v>48.29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4813</v>
      </c>
      <c r="AE10" s="37"/>
      <c r="AF10" s="37"/>
      <c r="AG10" s="37"/>
      <c r="AH10" s="37"/>
      <c r="AI10" s="37"/>
      <c r="AJ10" s="37"/>
      <c r="AK10" s="2"/>
      <c r="AL10" s="37">
        <f>データ!V6</f>
        <v>2176</v>
      </c>
      <c r="AM10" s="37"/>
      <c r="AN10" s="37"/>
      <c r="AO10" s="37"/>
      <c r="AP10" s="37"/>
      <c r="AQ10" s="37"/>
      <c r="AR10" s="37"/>
      <c r="AS10" s="37"/>
      <c r="AT10" s="38">
        <f>データ!W6</f>
        <v>1.02</v>
      </c>
      <c r="AU10" s="38"/>
      <c r="AV10" s="38"/>
      <c r="AW10" s="38"/>
      <c r="AX10" s="38"/>
      <c r="AY10" s="38"/>
      <c r="AZ10" s="38"/>
      <c r="BA10" s="38"/>
      <c r="BB10" s="38">
        <f>データ!X6</f>
        <v>2133.33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113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WmJ8HH0aM8fJ6wHk3QhSK4TfBdzD5EaqO9SPx3wcTJySlzX+q+aiJHCMWIwGCpr9eUUBE2HbjbzPZz/PX3Fqng==" saltValue="55AWwjgmGcmFagD2UuM+t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323861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飯南町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54.85</v>
      </c>
      <c r="P6" s="20">
        <f t="shared" si="3"/>
        <v>48.29</v>
      </c>
      <c r="Q6" s="20">
        <f t="shared" si="3"/>
        <v>100</v>
      </c>
      <c r="R6" s="20">
        <f t="shared" si="3"/>
        <v>4813</v>
      </c>
      <c r="S6" s="20">
        <f t="shared" si="3"/>
        <v>4560</v>
      </c>
      <c r="T6" s="20">
        <f t="shared" si="3"/>
        <v>242.88</v>
      </c>
      <c r="U6" s="20">
        <f t="shared" si="3"/>
        <v>18.77</v>
      </c>
      <c r="V6" s="20">
        <f t="shared" si="3"/>
        <v>2176</v>
      </c>
      <c r="W6" s="20">
        <f t="shared" si="3"/>
        <v>1.02</v>
      </c>
      <c r="X6" s="20">
        <f t="shared" si="3"/>
        <v>2133.33</v>
      </c>
      <c r="Y6" s="21" t="str">
        <f>IF(Y7="",NA(),Y7)</f>
        <v>-</v>
      </c>
      <c r="Z6" s="21">
        <f t="shared" ref="Z6:AH6" si="4">IF(Z7="",NA(),Z7)</f>
        <v>94.17</v>
      </c>
      <c r="AA6" s="21">
        <f t="shared" si="4"/>
        <v>105.11</v>
      </c>
      <c r="AB6" s="21">
        <f t="shared" si="4"/>
        <v>135.63</v>
      </c>
      <c r="AC6" s="21">
        <f t="shared" si="4"/>
        <v>92.06</v>
      </c>
      <c r="AD6" s="21" t="str">
        <f t="shared" si="4"/>
        <v>-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>
        <f t="shared" ref="AK6:AS6" si="5">IF(AK7="",NA(),AK7)</f>
        <v>28.45</v>
      </c>
      <c r="AL6" s="21">
        <f t="shared" si="5"/>
        <v>6.04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>
        <f t="shared" ref="AV6:BD6" si="6">IF(AV7="",NA(),AV7)</f>
        <v>10.86</v>
      </c>
      <c r="AW6" s="21">
        <f t="shared" si="6"/>
        <v>20.56</v>
      </c>
      <c r="AX6" s="21">
        <f t="shared" si="6"/>
        <v>30.89</v>
      </c>
      <c r="AY6" s="21">
        <f t="shared" si="6"/>
        <v>28.2</v>
      </c>
      <c r="AZ6" s="21" t="str">
        <f t="shared" si="6"/>
        <v>-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>
        <f t="shared" ref="BG6:BO6" si="7">IF(BG7="",NA(),BG7)</f>
        <v>224.22</v>
      </c>
      <c r="BH6" s="21">
        <f t="shared" si="7"/>
        <v>241.71</v>
      </c>
      <c r="BI6" s="21">
        <f t="shared" si="7"/>
        <v>221.59</v>
      </c>
      <c r="BJ6" s="21">
        <f t="shared" si="7"/>
        <v>203.11</v>
      </c>
      <c r="BK6" s="21" t="str">
        <f t="shared" si="7"/>
        <v>-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>
        <f t="shared" ref="BR6:BZ6" si="8">IF(BR7="",NA(),BR7)</f>
        <v>49.6</v>
      </c>
      <c r="BS6" s="21">
        <f t="shared" si="8"/>
        <v>53.54</v>
      </c>
      <c r="BT6" s="21">
        <f t="shared" si="8"/>
        <v>55.91</v>
      </c>
      <c r="BU6" s="21">
        <f t="shared" si="8"/>
        <v>63.88</v>
      </c>
      <c r="BV6" s="21" t="str">
        <f t="shared" si="8"/>
        <v>-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>
        <f t="shared" ref="CC6:CK6" si="9">IF(CC7="",NA(),CC7)</f>
        <v>447.97</v>
      </c>
      <c r="CD6" s="21">
        <f t="shared" si="9"/>
        <v>394.17</v>
      </c>
      <c r="CE6" s="21">
        <f t="shared" si="9"/>
        <v>382.44</v>
      </c>
      <c r="CF6" s="21">
        <f t="shared" si="9"/>
        <v>357.72</v>
      </c>
      <c r="CG6" s="21" t="str">
        <f t="shared" si="9"/>
        <v>-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>
        <f t="shared" ref="CN6:CV6" si="10">IF(CN7="",NA(),CN7)</f>
        <v>20.059999999999999</v>
      </c>
      <c r="CO6" s="21">
        <f t="shared" si="10"/>
        <v>20.059999999999999</v>
      </c>
      <c r="CP6" s="21">
        <f t="shared" si="10"/>
        <v>20.059999999999999</v>
      </c>
      <c r="CQ6" s="21">
        <f t="shared" si="10"/>
        <v>20.059999999999999</v>
      </c>
      <c r="CR6" s="21" t="str">
        <f t="shared" si="10"/>
        <v>-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>
        <f t="shared" ref="CY6:DG6" si="11">IF(CY7="",NA(),CY7)</f>
        <v>84.43</v>
      </c>
      <c r="CZ6" s="21">
        <f t="shared" si="11"/>
        <v>84.48</v>
      </c>
      <c r="DA6" s="21">
        <f t="shared" si="11"/>
        <v>86.86</v>
      </c>
      <c r="DB6" s="21">
        <f t="shared" si="11"/>
        <v>89.52</v>
      </c>
      <c r="DC6" s="21" t="str">
        <f t="shared" si="11"/>
        <v>-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>
        <f t="shared" ref="DJ6:DR6" si="12">IF(DJ7="",NA(),DJ7)</f>
        <v>43.28</v>
      </c>
      <c r="DK6" s="21">
        <f t="shared" si="12"/>
        <v>45.1</v>
      </c>
      <c r="DL6" s="21">
        <f t="shared" si="12"/>
        <v>46.9</v>
      </c>
      <c r="DM6" s="21">
        <f t="shared" si="12"/>
        <v>48.7</v>
      </c>
      <c r="DN6" s="21" t="str">
        <f t="shared" si="12"/>
        <v>-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323861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54.85</v>
      </c>
      <c r="P7" s="24">
        <v>48.29</v>
      </c>
      <c r="Q7" s="24">
        <v>100</v>
      </c>
      <c r="R7" s="24">
        <v>4813</v>
      </c>
      <c r="S7" s="24">
        <v>4560</v>
      </c>
      <c r="T7" s="24">
        <v>242.88</v>
      </c>
      <c r="U7" s="24">
        <v>18.77</v>
      </c>
      <c r="V7" s="24">
        <v>2176</v>
      </c>
      <c r="W7" s="24">
        <v>1.02</v>
      </c>
      <c r="X7" s="24">
        <v>2133.33</v>
      </c>
      <c r="Y7" s="24" t="s">
        <v>102</v>
      </c>
      <c r="Z7" s="24">
        <v>94.17</v>
      </c>
      <c r="AA7" s="24">
        <v>105.11</v>
      </c>
      <c r="AB7" s="24">
        <v>135.63</v>
      </c>
      <c r="AC7" s="24">
        <v>92.06</v>
      </c>
      <c r="AD7" s="24" t="s">
        <v>102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 t="s">
        <v>102</v>
      </c>
      <c r="AK7" s="24">
        <v>28.45</v>
      </c>
      <c r="AL7" s="24">
        <v>6.04</v>
      </c>
      <c r="AM7" s="24">
        <v>0</v>
      </c>
      <c r="AN7" s="24">
        <v>0</v>
      </c>
      <c r="AO7" s="24" t="s">
        <v>102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 t="s">
        <v>102</v>
      </c>
      <c r="AV7" s="24">
        <v>10.86</v>
      </c>
      <c r="AW7" s="24">
        <v>20.56</v>
      </c>
      <c r="AX7" s="24">
        <v>30.89</v>
      </c>
      <c r="AY7" s="24">
        <v>28.2</v>
      </c>
      <c r="AZ7" s="24" t="s">
        <v>102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 t="s">
        <v>102</v>
      </c>
      <c r="BG7" s="24">
        <v>224.22</v>
      </c>
      <c r="BH7" s="24">
        <v>241.71</v>
      </c>
      <c r="BI7" s="24">
        <v>221.59</v>
      </c>
      <c r="BJ7" s="24">
        <v>203.11</v>
      </c>
      <c r="BK7" s="24" t="s">
        <v>102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 t="s">
        <v>102</v>
      </c>
      <c r="BR7" s="24">
        <v>49.6</v>
      </c>
      <c r="BS7" s="24">
        <v>53.54</v>
      </c>
      <c r="BT7" s="24">
        <v>55.91</v>
      </c>
      <c r="BU7" s="24">
        <v>63.88</v>
      </c>
      <c r="BV7" s="24" t="s">
        <v>102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 t="s">
        <v>102</v>
      </c>
      <c r="CC7" s="24">
        <v>447.97</v>
      </c>
      <c r="CD7" s="24">
        <v>394.17</v>
      </c>
      <c r="CE7" s="24">
        <v>382.44</v>
      </c>
      <c r="CF7" s="24">
        <v>357.72</v>
      </c>
      <c r="CG7" s="24" t="s">
        <v>102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>
        <v>20.059999999999999</v>
      </c>
      <c r="CO7" s="24">
        <v>20.059999999999999</v>
      </c>
      <c r="CP7" s="24">
        <v>20.059999999999999</v>
      </c>
      <c r="CQ7" s="24">
        <v>20.059999999999999</v>
      </c>
      <c r="CR7" s="24" t="s">
        <v>102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 t="s">
        <v>102</v>
      </c>
      <c r="CY7" s="24">
        <v>84.43</v>
      </c>
      <c r="CZ7" s="24">
        <v>84.48</v>
      </c>
      <c r="DA7" s="24">
        <v>86.86</v>
      </c>
      <c r="DB7" s="24">
        <v>89.52</v>
      </c>
      <c r="DC7" s="24" t="s">
        <v>102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 t="s">
        <v>102</v>
      </c>
      <c r="DJ7" s="24">
        <v>43.28</v>
      </c>
      <c r="DK7" s="24">
        <v>45.1</v>
      </c>
      <c r="DL7" s="24">
        <v>46.9</v>
      </c>
      <c r="DM7" s="24">
        <v>48.7</v>
      </c>
      <c r="DN7" s="24" t="s">
        <v>102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塚原誠</cp:lastModifiedBy>
  <cp:lastPrinted>2024-01-31T11:46:34Z</cp:lastPrinted>
  <dcterms:created xsi:type="dcterms:W3CDTF">2023-12-12T00:57:55Z</dcterms:created>
  <dcterms:modified xsi:type="dcterms:W3CDTF">2024-01-31T11:47:35Z</dcterms:modified>
  <cp:category/>
</cp:coreProperties>
</file>