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Y:\建設課\上下水担当\★上下水収納関係\2.公営企業会計\7.経営比較分析表\R4決算\提出\"/>
    </mc:Choice>
  </mc:AlternateContent>
  <xr:revisionPtr revIDLastSave="0" documentId="13_ncr:1_{7E15B49D-1F7F-4EDD-B920-C2252D6FEA7C}" xr6:coauthVersionLast="36" xr6:coauthVersionMax="36" xr10:uidLastSave="{00000000-0000-0000-0000-000000000000}"/>
  <workbookProtection workbookAlgorithmName="SHA-512" workbookHashValue="PMgQxULUr4j9rKtQdMPxDRCrxb+DfiolNykYX/tVzIYkhBR3KYMkX8AizWQJJ4T+d7C8hhvgRgtyknKLDUMqDw==" workbookSaltValue="QILvF+Ugvc1LLu7numgvfg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Q6" i="5"/>
  <c r="P6" i="5"/>
  <c r="O6" i="5"/>
  <c r="I10" i="4" s="1"/>
  <c r="N6" i="5"/>
  <c r="B10" i="4" s="1"/>
  <c r="M6" i="5"/>
  <c r="AD8" i="4" s="1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K85" i="4"/>
  <c r="J85" i="4"/>
  <c r="H85" i="4"/>
  <c r="G85" i="4"/>
  <c r="BB10" i="4"/>
  <c r="AD10" i="4"/>
  <c r="W10" i="4"/>
  <c r="P10" i="4"/>
  <c r="BB8" i="4"/>
  <c r="AT8" i="4"/>
  <c r="W8" i="4"/>
  <c r="B8" i="4"/>
</calcChain>
</file>

<file path=xl/sharedStrings.xml><?xml version="1.0" encoding="utf-8"?>
<sst xmlns="http://schemas.openxmlformats.org/spreadsheetml/2006/main" count="253" uniqueCount="116">
  <si>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</si>
  <si>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</si>
  <si>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</si>
  <si>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</si>
  <si>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</si>
  <si>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</si>
  <si>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</si>
  <si>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</si>
  <si>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</si>
  <si>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</si>
  <si>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</si>
  <si>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</si>
  <si>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</si>
  <si>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</si>
  <si>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</si>
  <si>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</si>
  <si>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</si>
  <si>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</si>
  <si>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</si>
  <si>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</si>
  <si>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</si>
  <si>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</si>
  <si>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</si>
  <si>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</si>
  <si>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</si>
  <si>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</si>
  <si>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</si>
  <si>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</si>
  <si>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</si>
  <si>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</si>
  <si>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</si>
  <si>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</si>
  <si>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</si>
  <si>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</si>
  <si>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</si>
  <si>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</si>
  <si>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</si>
  <si>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</si>
  <si>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</si>
  <si>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</si>
  <si>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</si>
  <si>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</si>
  <si>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</si>
  <si>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</si>
  <si>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</si>
  <si>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</si>
  <si>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</si>
  <si>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</si>
  <si>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</si>
  <si>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</si>
  <si>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</si>
  <si>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</si>
  <si>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</si>
  <si>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</si>
  <si>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</si>
  <si>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</si>
  <si>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</si>
  <si>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</si>
  <si>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</si>
  <si>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</si>
  <si>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</si>
  <si>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</si>
  <si>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</si>
  <si>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</si>
  <si>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</si>
  <si>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</si>
  <si>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</si>
  <si>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</si>
  <si>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</si>
  <si>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</si>
  <si>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</si>
  <si>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</si>
  <si>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</si>
  <si>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</si>
  <si>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</si>
  <si>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</si>
  <si>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</si>
  <si>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</si>
  <si>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</si>
  <si>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</si>
  <si>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</si>
  <si>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</si>
  <si>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</si>
  <si>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</si>
  <si>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</si>
  <si>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</si>
  <si>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</si>
  <si>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</si>
  <si>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</si>
  <si>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</si>
  <si>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</si>
  <si>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</si>
  <si>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</si>
  <si>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</si>
  <si>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</si>
  <si>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</si>
  <si>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飯南町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</si>
  <si>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</si>
  <si>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</si>
  <si>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</si>
  <si>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</si>
  <si>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</si>
  <si>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</si>
  <si>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</si>
  <si>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</si>
  <si>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</si>
  <si>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</si>
  <si>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</si>
  <si>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</si>
  <si>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</si>
  <si>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</si>
  <si>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</si>
  <si>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</si>
  <si>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有形固定資産減価償却率は類似団体よりも高く、老朽化度合いは高いと言える。供用開始から15年以上が経過しており、処理施設内の機器の故障も増えつつあり、都度、修繕を行っている状況である。
　今後は、施設の長寿命化等を図りながら、突発的な大規模修繕が経営を圧迫することのないよう、施設の維持管理に努める。</t>
    <phoneticPr fontId="4"/>
  </si>
  <si>
    <t>　直ちに施設の更新が必要という段階ではないが、中長期の更新需要見通しを検討しながら、財政収支見通しを踏まえた更新財源の確保を図り、健全経営を行っていく。</t>
    <phoneticPr fontId="4"/>
  </si>
  <si>
    <t>　令和4年度は、経常収支比率が100％を下回っており、単年度収支が赤字であった。一方で、累積欠損金比率はゼロである。
　流動比率が類似団体平均よりも低いことについては、建設改良に伴う企業債償還金が多いことが影響している。施設整備については終了しているが、今後、施設の老朽化に伴う更新等は必要となってくるため、企業債残高に注視した事業計画を立てる必要がある。企業債残高対事業規模比率は類似団体に比較すると低いが、施設更新等の際には上昇すると見込まれるため、適正な数値を維持できるよう努める必要がある。
　経費回収率は類似団体平均より低く、汚水処理原価は類似団体平均より高い状況で、繰出金に依存せず経営できる体質への転換が必要である。
　施設利用率については、類似団体を下回っているため、さらなる加入率の促進に努める必要がある。</t>
    <rPh sb="20" eb="22">
      <t>シタマワ</t>
    </rPh>
    <rPh sb="33" eb="35">
      <t>アカジ</t>
    </rPh>
    <rPh sb="40" eb="42">
      <t>イッポウ</t>
    </rPh>
    <rPh sb="65" eb="67">
      <t>ルイジ</t>
    </rPh>
    <rPh sb="67" eb="69">
      <t>ダンタイ</t>
    </rPh>
    <rPh sb="69" eb="71">
      <t>ヘイキン</t>
    </rPh>
    <rPh sb="261" eb="263">
      <t>ヘイキン</t>
    </rPh>
    <rPh sb="265" eb="266">
      <t>ヒク</t>
    </rPh>
    <rPh sb="279" eb="281">
      <t>ヘイキン</t>
    </rPh>
    <rPh sb="283" eb="284">
      <t>タカ</t>
    </rPh>
    <rPh sb="285" eb="287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</si>
</sst>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8-4803-8999-1DBD11EE1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0.36</c:v>
                </c:pt>
                <c:pt idx="2">
                  <c:v>0.39</c:v>
                </c:pt>
                <c:pt idx="3">
                  <c:v>0.1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D8-4803-8999-1DBD11EE1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20.059999999999999</c:v>
                </c:pt>
                <c:pt idx="2">
                  <c:v>20.059999999999999</c:v>
                </c:pt>
                <c:pt idx="3">
                  <c:v>20.059999999999999</c:v>
                </c:pt>
                <c:pt idx="4">
                  <c:v>20.059999999999999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F-4F75-9757-EC37FC54F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42.47</c:v>
                </c:pt>
                <c:pt idx="2">
                  <c:v>42.4</c:v>
                </c:pt>
                <c:pt idx="3">
                  <c:v>42.28</c:v>
                </c:pt>
                <c:pt idx="4">
                  <c:v>41.06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4F-4F75-9757-EC37FC54F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84.43</c:v>
                </c:pt>
                <c:pt idx="2">
                  <c:v>84.48</c:v>
                </c:pt>
                <c:pt idx="3">
                  <c:v>86.86</c:v>
                </c:pt>
                <c:pt idx="4">
                  <c:v>89.52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1-4733-BB48-392D5CE48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83.75</c:v>
                </c:pt>
                <c:pt idx="2">
                  <c:v>84.19</c:v>
                </c:pt>
                <c:pt idx="3">
                  <c:v>84.34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B1-4733-BB48-392D5CE48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94.17</c:v>
                </c:pt>
                <c:pt idx="2">
                  <c:v>105.11</c:v>
                </c:pt>
                <c:pt idx="3">
                  <c:v>135.63</c:v>
                </c:pt>
                <c:pt idx="4">
                  <c:v>92.06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A-4513-832A-129CBACCE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102.73</c:v>
                </c:pt>
                <c:pt idx="2">
                  <c:v>105.78</c:v>
                </c:pt>
                <c:pt idx="3">
                  <c:v>106.09</c:v>
                </c:pt>
                <c:pt idx="4">
                  <c:v>106.44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CA-4513-832A-129CBACCE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43.28</c:v>
                </c:pt>
                <c:pt idx="2">
                  <c:v>45.1</c:v>
                </c:pt>
                <c:pt idx="3">
                  <c:v>46.9</c:v>
                </c:pt>
                <c:pt idx="4">
                  <c:v>48.7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A-453F-AD1E-D81B1B740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24.68</c:v>
                </c:pt>
                <c:pt idx="2">
                  <c:v>21.36</c:v>
                </c:pt>
                <c:pt idx="3">
                  <c:v>22.79</c:v>
                </c:pt>
                <c:pt idx="4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A-453F-AD1E-D81B1B740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0-4B7D-9BF8-8961BF67E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8.6199999999999992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20-4B7D-9BF8-8961BF67E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28.45</c:v>
                </c:pt>
                <c:pt idx="2">
                  <c:v>6.04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2-467D-84CD-D8AADCC69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94.97</c:v>
                </c:pt>
                <c:pt idx="2">
                  <c:v>63.96</c:v>
                </c:pt>
                <c:pt idx="3">
                  <c:v>69.42</c:v>
                </c:pt>
                <c:pt idx="4">
                  <c:v>72.86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72-467D-84CD-D8AADCC69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10.86</c:v>
                </c:pt>
                <c:pt idx="2">
                  <c:v>20.56</c:v>
                </c:pt>
                <c:pt idx="3">
                  <c:v>30.89</c:v>
                </c:pt>
                <c:pt idx="4">
                  <c:v>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24-4F61-AB36-E88AC6EFA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47.72</c:v>
                </c:pt>
                <c:pt idx="2">
                  <c:v>44.24</c:v>
                </c:pt>
                <c:pt idx="3">
                  <c:v>43.07</c:v>
                </c:pt>
                <c:pt idx="4">
                  <c:v>45.42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24-4F61-AB36-E88AC6EFA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224.22</c:v>
                </c:pt>
                <c:pt idx="2">
                  <c:v>241.71</c:v>
                </c:pt>
                <c:pt idx="3">
                  <c:v>221.59</c:v>
                </c:pt>
                <c:pt idx="4">
                  <c:v>203.11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0-4318-8FDE-78B64777B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1206.79</c:v>
                </c:pt>
                <c:pt idx="2">
                  <c:v>1258.43</c:v>
                </c:pt>
                <c:pt idx="3">
                  <c:v>1163.75</c:v>
                </c:pt>
                <c:pt idx="4">
                  <c:v>1195.47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20-4318-8FDE-78B64777B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49.6</c:v>
                </c:pt>
                <c:pt idx="2">
                  <c:v>53.54</c:v>
                </c:pt>
                <c:pt idx="3">
                  <c:v>55.91</c:v>
                </c:pt>
                <c:pt idx="4">
                  <c:v>63.88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0F-469E-969F-1D7826C2C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71.84</c:v>
                </c:pt>
                <c:pt idx="2">
                  <c:v>73.36</c:v>
                </c:pt>
                <c:pt idx="3">
                  <c:v>72.599999999999994</c:v>
                </c:pt>
                <c:pt idx="4">
                  <c:v>69.430000000000007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0F-469E-969F-1D7826C2C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447.97</c:v>
                </c:pt>
                <c:pt idx="2">
                  <c:v>394.17</c:v>
                </c:pt>
                <c:pt idx="3">
                  <c:v>382.44</c:v>
                </c:pt>
                <c:pt idx="4">
                  <c:v>357.72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F-4035-A325-E1A0E6706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228.47</c:v>
                </c:pt>
                <c:pt idx="2">
                  <c:v>224.88</c:v>
                </c:pt>
                <c:pt idx="3">
                  <c:v>228.64</c:v>
                </c:pt>
                <c:pt idx="4">
                  <c:v>239.46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DF-4035-A325-E1A0E6706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S1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島根県　飯南町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特定環境保全公共下水道</v>
      </c>
      <c r="Q8" s="35"/>
      <c r="R8" s="35"/>
      <c r="S8" s="35"/>
      <c r="T8" s="35"/>
      <c r="U8" s="35"/>
      <c r="V8" s="35"/>
      <c r="W8" s="35" t="str">
        <f>データ!L6</f>
        <v>D2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4560</v>
      </c>
      <c r="AM8" s="37"/>
      <c r="AN8" s="37"/>
      <c r="AO8" s="37"/>
      <c r="AP8" s="37"/>
      <c r="AQ8" s="37"/>
      <c r="AR8" s="37"/>
      <c r="AS8" s="37"/>
      <c r="AT8" s="38">
        <f>データ!T6</f>
        <v>242.88</v>
      </c>
      <c r="AU8" s="38"/>
      <c r="AV8" s="38"/>
      <c r="AW8" s="38"/>
      <c r="AX8" s="38"/>
      <c r="AY8" s="38"/>
      <c r="AZ8" s="38"/>
      <c r="BA8" s="38"/>
      <c r="BB8" s="38">
        <f>データ!U6</f>
        <v>18.77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54.85</v>
      </c>
      <c r="J10" s="38"/>
      <c r="K10" s="38"/>
      <c r="L10" s="38"/>
      <c r="M10" s="38"/>
      <c r="N10" s="38"/>
      <c r="O10" s="38"/>
      <c r="P10" s="38">
        <f>データ!P6</f>
        <v>48.29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4813</v>
      </c>
      <c r="AE10" s="37"/>
      <c r="AF10" s="37"/>
      <c r="AG10" s="37"/>
      <c r="AH10" s="37"/>
      <c r="AI10" s="37"/>
      <c r="AJ10" s="37"/>
      <c r="AK10" s="2"/>
      <c r="AL10" s="37">
        <f>データ!V6</f>
        <v>2176</v>
      </c>
      <c r="AM10" s="37"/>
      <c r="AN10" s="37"/>
      <c r="AO10" s="37"/>
      <c r="AP10" s="37"/>
      <c r="AQ10" s="37"/>
      <c r="AR10" s="37"/>
      <c r="AS10" s="37"/>
      <c r="AT10" s="38">
        <f>データ!W6</f>
        <v>1.02</v>
      </c>
      <c r="AU10" s="38"/>
      <c r="AV10" s="38"/>
      <c r="AW10" s="38"/>
      <c r="AX10" s="38"/>
      <c r="AY10" s="38"/>
      <c r="AZ10" s="38"/>
      <c r="BA10" s="38"/>
      <c r="BB10" s="38">
        <f>データ!X6</f>
        <v>2133.33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115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113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114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【104.54】</v>
      </c>
      <c r="F85" s="12" t="str">
        <f>データ!AT6</f>
        <v>【65.93】</v>
      </c>
      <c r="G85" s="12" t="str">
        <f>データ!BE6</f>
        <v>【44.25】</v>
      </c>
      <c r="H85" s="12" t="str">
        <f>データ!BP6</f>
        <v>【1,182.11】</v>
      </c>
      <c r="I85" s="12" t="str">
        <f>データ!CA6</f>
        <v>【73.78】</v>
      </c>
      <c r="J85" s="12" t="str">
        <f>データ!CL6</f>
        <v>【220.62】</v>
      </c>
      <c r="K85" s="12" t="str">
        <f>データ!CW6</f>
        <v>【42.22】</v>
      </c>
      <c r="L85" s="12" t="str">
        <f>データ!DH6</f>
        <v>【85.67】</v>
      </c>
      <c r="M85" s="12" t="str">
        <f>データ!DS6</f>
        <v>【28.00】</v>
      </c>
      <c r="N85" s="12" t="str">
        <f>データ!ED6</f>
        <v>【0.03】</v>
      </c>
      <c r="O85" s="12" t="str">
        <f>データ!EO6</f>
        <v>【0.13】</v>
      </c>
    </row>
  </sheetData>
  <sheetProtection algorithmName="SHA-512" hashValue="WmJ8HH0aM8fJ6wHk3QhSK4TfBdzD5EaqO9SPx3wcTJySlzX+q+aiJHCMWIwGCpr9eUUBE2HbjbzPZz/PX3Fqng==" saltValue="55AWwjgmGcmFagD2UuM+t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323861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島根県　飯南町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54.85</v>
      </c>
      <c r="P6" s="20">
        <f t="shared" si="3"/>
        <v>48.29</v>
      </c>
      <c r="Q6" s="20">
        <f t="shared" si="3"/>
        <v>100</v>
      </c>
      <c r="R6" s="20">
        <f t="shared" si="3"/>
        <v>4813</v>
      </c>
      <c r="S6" s="20">
        <f t="shared" si="3"/>
        <v>4560</v>
      </c>
      <c r="T6" s="20">
        <f t="shared" si="3"/>
        <v>242.88</v>
      </c>
      <c r="U6" s="20">
        <f t="shared" si="3"/>
        <v>18.77</v>
      </c>
      <c r="V6" s="20">
        <f t="shared" si="3"/>
        <v>2176</v>
      </c>
      <c r="W6" s="20">
        <f t="shared" si="3"/>
        <v>1.02</v>
      </c>
      <c r="X6" s="20">
        <f t="shared" si="3"/>
        <v>2133.33</v>
      </c>
      <c r="Y6" s="21" t="str">
        <f>IF(Y7="",NA(),Y7)</f>
        <v>-</v>
      </c>
      <c r="Z6" s="21">
        <f t="shared" ref="Z6:AH6" si="4">IF(Z7="",NA(),Z7)</f>
        <v>94.17</v>
      </c>
      <c r="AA6" s="21">
        <f t="shared" si="4"/>
        <v>105.11</v>
      </c>
      <c r="AB6" s="21">
        <f t="shared" si="4"/>
        <v>135.63</v>
      </c>
      <c r="AC6" s="21">
        <f t="shared" si="4"/>
        <v>92.06</v>
      </c>
      <c r="AD6" s="21" t="str">
        <f t="shared" si="4"/>
        <v>-</v>
      </c>
      <c r="AE6" s="21">
        <f t="shared" si="4"/>
        <v>102.73</v>
      </c>
      <c r="AF6" s="21">
        <f t="shared" si="4"/>
        <v>105.78</v>
      </c>
      <c r="AG6" s="21">
        <f t="shared" si="4"/>
        <v>106.09</v>
      </c>
      <c r="AH6" s="21">
        <f t="shared" si="4"/>
        <v>106.44</v>
      </c>
      <c r="AI6" s="20" t="str">
        <f>IF(AI7="","",IF(AI7="-","【-】","【"&amp;SUBSTITUTE(TEXT(AI7,"#,##0.00"),"-","△")&amp;"】"))</f>
        <v>【104.54】</v>
      </c>
      <c r="AJ6" s="21" t="str">
        <f>IF(AJ7="",NA(),AJ7)</f>
        <v>-</v>
      </c>
      <c r="AK6" s="21">
        <f t="shared" ref="AK6:AS6" si="5">IF(AK7="",NA(),AK7)</f>
        <v>28.45</v>
      </c>
      <c r="AL6" s="21">
        <f t="shared" si="5"/>
        <v>6.04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94.97</v>
      </c>
      <c r="AQ6" s="21">
        <f t="shared" si="5"/>
        <v>63.96</v>
      </c>
      <c r="AR6" s="21">
        <f t="shared" si="5"/>
        <v>69.42</v>
      </c>
      <c r="AS6" s="21">
        <f t="shared" si="5"/>
        <v>72.86</v>
      </c>
      <c r="AT6" s="20" t="str">
        <f>IF(AT7="","",IF(AT7="-","【-】","【"&amp;SUBSTITUTE(TEXT(AT7,"#,##0.00"),"-","△")&amp;"】"))</f>
        <v>【65.93】</v>
      </c>
      <c r="AU6" s="21" t="str">
        <f>IF(AU7="",NA(),AU7)</f>
        <v>-</v>
      </c>
      <c r="AV6" s="21">
        <f t="shared" ref="AV6:BD6" si="6">IF(AV7="",NA(),AV7)</f>
        <v>10.86</v>
      </c>
      <c r="AW6" s="21">
        <f t="shared" si="6"/>
        <v>20.56</v>
      </c>
      <c r="AX6" s="21">
        <f t="shared" si="6"/>
        <v>30.89</v>
      </c>
      <c r="AY6" s="21">
        <f t="shared" si="6"/>
        <v>28.2</v>
      </c>
      <c r="AZ6" s="21" t="str">
        <f t="shared" si="6"/>
        <v>-</v>
      </c>
      <c r="BA6" s="21">
        <f t="shared" si="6"/>
        <v>47.72</v>
      </c>
      <c r="BB6" s="21">
        <f t="shared" si="6"/>
        <v>44.24</v>
      </c>
      <c r="BC6" s="21">
        <f t="shared" si="6"/>
        <v>43.07</v>
      </c>
      <c r="BD6" s="21">
        <f t="shared" si="6"/>
        <v>45.42</v>
      </c>
      <c r="BE6" s="20" t="str">
        <f>IF(BE7="","",IF(BE7="-","【-】","【"&amp;SUBSTITUTE(TEXT(BE7,"#,##0.00"),"-","△")&amp;"】"))</f>
        <v>【44.25】</v>
      </c>
      <c r="BF6" s="21" t="str">
        <f>IF(BF7="",NA(),BF7)</f>
        <v>-</v>
      </c>
      <c r="BG6" s="21">
        <f t="shared" ref="BG6:BO6" si="7">IF(BG7="",NA(),BG7)</f>
        <v>224.22</v>
      </c>
      <c r="BH6" s="21">
        <f t="shared" si="7"/>
        <v>241.71</v>
      </c>
      <c r="BI6" s="21">
        <f t="shared" si="7"/>
        <v>221.59</v>
      </c>
      <c r="BJ6" s="21">
        <f t="shared" si="7"/>
        <v>203.11</v>
      </c>
      <c r="BK6" s="21" t="str">
        <f t="shared" si="7"/>
        <v>-</v>
      </c>
      <c r="BL6" s="21">
        <f t="shared" si="7"/>
        <v>1206.79</v>
      </c>
      <c r="BM6" s="21">
        <f t="shared" si="7"/>
        <v>1258.43</v>
      </c>
      <c r="BN6" s="21">
        <f t="shared" si="7"/>
        <v>1163.75</v>
      </c>
      <c r="BO6" s="21">
        <f t="shared" si="7"/>
        <v>1195.47</v>
      </c>
      <c r="BP6" s="20" t="str">
        <f>IF(BP7="","",IF(BP7="-","【-】","【"&amp;SUBSTITUTE(TEXT(BP7,"#,##0.00"),"-","△")&amp;"】"))</f>
        <v>【1,182.11】</v>
      </c>
      <c r="BQ6" s="21" t="str">
        <f>IF(BQ7="",NA(),BQ7)</f>
        <v>-</v>
      </c>
      <c r="BR6" s="21">
        <f t="shared" ref="BR6:BZ6" si="8">IF(BR7="",NA(),BR7)</f>
        <v>49.6</v>
      </c>
      <c r="BS6" s="21">
        <f t="shared" si="8"/>
        <v>53.54</v>
      </c>
      <c r="BT6" s="21">
        <f t="shared" si="8"/>
        <v>55.91</v>
      </c>
      <c r="BU6" s="21">
        <f t="shared" si="8"/>
        <v>63.88</v>
      </c>
      <c r="BV6" s="21" t="str">
        <f t="shared" si="8"/>
        <v>-</v>
      </c>
      <c r="BW6" s="21">
        <f t="shared" si="8"/>
        <v>71.84</v>
      </c>
      <c r="BX6" s="21">
        <f t="shared" si="8"/>
        <v>73.36</v>
      </c>
      <c r="BY6" s="21">
        <f t="shared" si="8"/>
        <v>72.599999999999994</v>
      </c>
      <c r="BZ6" s="21">
        <f t="shared" si="8"/>
        <v>69.430000000000007</v>
      </c>
      <c r="CA6" s="20" t="str">
        <f>IF(CA7="","",IF(CA7="-","【-】","【"&amp;SUBSTITUTE(TEXT(CA7,"#,##0.00"),"-","△")&amp;"】"))</f>
        <v>【73.78】</v>
      </c>
      <c r="CB6" s="21" t="str">
        <f>IF(CB7="",NA(),CB7)</f>
        <v>-</v>
      </c>
      <c r="CC6" s="21">
        <f t="shared" ref="CC6:CK6" si="9">IF(CC7="",NA(),CC7)</f>
        <v>447.97</v>
      </c>
      <c r="CD6" s="21">
        <f t="shared" si="9"/>
        <v>394.17</v>
      </c>
      <c r="CE6" s="21">
        <f t="shared" si="9"/>
        <v>382.44</v>
      </c>
      <c r="CF6" s="21">
        <f t="shared" si="9"/>
        <v>357.72</v>
      </c>
      <c r="CG6" s="21" t="str">
        <f t="shared" si="9"/>
        <v>-</v>
      </c>
      <c r="CH6" s="21">
        <f t="shared" si="9"/>
        <v>228.47</v>
      </c>
      <c r="CI6" s="21">
        <f t="shared" si="9"/>
        <v>224.88</v>
      </c>
      <c r="CJ6" s="21">
        <f t="shared" si="9"/>
        <v>228.64</v>
      </c>
      <c r="CK6" s="21">
        <f t="shared" si="9"/>
        <v>239.46</v>
      </c>
      <c r="CL6" s="20" t="str">
        <f>IF(CL7="","",IF(CL7="-","【-】","【"&amp;SUBSTITUTE(TEXT(CL7,"#,##0.00"),"-","△")&amp;"】"))</f>
        <v>【220.62】</v>
      </c>
      <c r="CM6" s="21" t="str">
        <f>IF(CM7="",NA(),CM7)</f>
        <v>-</v>
      </c>
      <c r="CN6" s="21">
        <f t="shared" ref="CN6:CV6" si="10">IF(CN7="",NA(),CN7)</f>
        <v>20.059999999999999</v>
      </c>
      <c r="CO6" s="21">
        <f t="shared" si="10"/>
        <v>20.059999999999999</v>
      </c>
      <c r="CP6" s="21">
        <f t="shared" si="10"/>
        <v>20.059999999999999</v>
      </c>
      <c r="CQ6" s="21">
        <f t="shared" si="10"/>
        <v>20.059999999999999</v>
      </c>
      <c r="CR6" s="21" t="str">
        <f t="shared" si="10"/>
        <v>-</v>
      </c>
      <c r="CS6" s="21">
        <f t="shared" si="10"/>
        <v>42.47</v>
      </c>
      <c r="CT6" s="21">
        <f t="shared" si="10"/>
        <v>42.4</v>
      </c>
      <c r="CU6" s="21">
        <f t="shared" si="10"/>
        <v>42.28</v>
      </c>
      <c r="CV6" s="21">
        <f t="shared" si="10"/>
        <v>41.06</v>
      </c>
      <c r="CW6" s="20" t="str">
        <f>IF(CW7="","",IF(CW7="-","【-】","【"&amp;SUBSTITUTE(TEXT(CW7,"#,##0.00"),"-","△")&amp;"】"))</f>
        <v>【42.22】</v>
      </c>
      <c r="CX6" s="21" t="str">
        <f>IF(CX7="",NA(),CX7)</f>
        <v>-</v>
      </c>
      <c r="CY6" s="21">
        <f t="shared" ref="CY6:DG6" si="11">IF(CY7="",NA(),CY7)</f>
        <v>84.43</v>
      </c>
      <c r="CZ6" s="21">
        <f t="shared" si="11"/>
        <v>84.48</v>
      </c>
      <c r="DA6" s="21">
        <f t="shared" si="11"/>
        <v>86.86</v>
      </c>
      <c r="DB6" s="21">
        <f t="shared" si="11"/>
        <v>89.52</v>
      </c>
      <c r="DC6" s="21" t="str">
        <f t="shared" si="11"/>
        <v>-</v>
      </c>
      <c r="DD6" s="21">
        <f t="shared" si="11"/>
        <v>83.75</v>
      </c>
      <c r="DE6" s="21">
        <f t="shared" si="11"/>
        <v>84.19</v>
      </c>
      <c r="DF6" s="21">
        <f t="shared" si="11"/>
        <v>84.34</v>
      </c>
      <c r="DG6" s="21">
        <f t="shared" si="11"/>
        <v>84.34</v>
      </c>
      <c r="DH6" s="20" t="str">
        <f>IF(DH7="","",IF(DH7="-","【-】","【"&amp;SUBSTITUTE(TEXT(DH7,"#,##0.00"),"-","△")&amp;"】"))</f>
        <v>【85.67】</v>
      </c>
      <c r="DI6" s="21" t="str">
        <f>IF(DI7="",NA(),DI7)</f>
        <v>-</v>
      </c>
      <c r="DJ6" s="21">
        <f t="shared" ref="DJ6:DR6" si="12">IF(DJ7="",NA(),DJ7)</f>
        <v>43.28</v>
      </c>
      <c r="DK6" s="21">
        <f t="shared" si="12"/>
        <v>45.1</v>
      </c>
      <c r="DL6" s="21">
        <f t="shared" si="12"/>
        <v>46.9</v>
      </c>
      <c r="DM6" s="21">
        <f t="shared" si="12"/>
        <v>48.7</v>
      </c>
      <c r="DN6" s="21" t="str">
        <f t="shared" si="12"/>
        <v>-</v>
      </c>
      <c r="DO6" s="21">
        <f t="shared" si="12"/>
        <v>24.68</v>
      </c>
      <c r="DP6" s="21">
        <f t="shared" si="12"/>
        <v>21.36</v>
      </c>
      <c r="DQ6" s="21">
        <f t="shared" si="12"/>
        <v>22.79</v>
      </c>
      <c r="DR6" s="21">
        <f t="shared" si="12"/>
        <v>24.8</v>
      </c>
      <c r="DS6" s="20" t="str">
        <f>IF(DS7="","",IF(DS7="-","【-】","【"&amp;SUBSTITUTE(TEXT(DS7,"#,##0.00"),"-","△")&amp;"】"))</f>
        <v>【28.00】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>
        <f t="shared" si="13"/>
        <v>8.6199999999999992</v>
      </c>
      <c r="EA6" s="21">
        <f t="shared" si="13"/>
        <v>0.01</v>
      </c>
      <c r="EB6" s="21">
        <f t="shared" si="13"/>
        <v>0.01</v>
      </c>
      <c r="EC6" s="21">
        <f t="shared" si="13"/>
        <v>0.02</v>
      </c>
      <c r="ED6" s="20" t="str">
        <f>IF(ED7="","",IF(ED7="-","【-】","【"&amp;SUBSTITUTE(TEXT(ED7,"#,##0.00"),"-","△")&amp;"】"))</f>
        <v>【0.03】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0.36</v>
      </c>
      <c r="EL6" s="21">
        <f t="shared" si="14"/>
        <v>0.39</v>
      </c>
      <c r="EM6" s="21">
        <f t="shared" si="14"/>
        <v>0.1</v>
      </c>
      <c r="EN6" s="21">
        <f t="shared" si="14"/>
        <v>0.08</v>
      </c>
      <c r="EO6" s="20" t="str">
        <f>IF(EO7="","",IF(EO7="-","【-】","【"&amp;SUBSTITUTE(TEXT(EO7,"#,##0.00"),"-","△")&amp;"】"))</f>
        <v>【0.13】</v>
      </c>
    </row>
    <row r="7" spans="1:148" s="22" customFormat="1" x14ac:dyDescent="0.15">
      <c r="A7" s="14"/>
      <c r="B7" s="23">
        <v>2022</v>
      </c>
      <c r="C7" s="23">
        <v>323861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54.85</v>
      </c>
      <c r="P7" s="24">
        <v>48.29</v>
      </c>
      <c r="Q7" s="24">
        <v>100</v>
      </c>
      <c r="R7" s="24">
        <v>4813</v>
      </c>
      <c r="S7" s="24">
        <v>4560</v>
      </c>
      <c r="T7" s="24">
        <v>242.88</v>
      </c>
      <c r="U7" s="24">
        <v>18.77</v>
      </c>
      <c r="V7" s="24">
        <v>2176</v>
      </c>
      <c r="W7" s="24">
        <v>1.02</v>
      </c>
      <c r="X7" s="24">
        <v>2133.33</v>
      </c>
      <c r="Y7" s="24" t="s">
        <v>102</v>
      </c>
      <c r="Z7" s="24">
        <v>94.17</v>
      </c>
      <c r="AA7" s="24">
        <v>105.11</v>
      </c>
      <c r="AB7" s="24">
        <v>135.63</v>
      </c>
      <c r="AC7" s="24">
        <v>92.06</v>
      </c>
      <c r="AD7" s="24" t="s">
        <v>102</v>
      </c>
      <c r="AE7" s="24">
        <v>102.73</v>
      </c>
      <c r="AF7" s="24">
        <v>105.78</v>
      </c>
      <c r="AG7" s="24">
        <v>106.09</v>
      </c>
      <c r="AH7" s="24">
        <v>106.44</v>
      </c>
      <c r="AI7" s="24">
        <v>104.54</v>
      </c>
      <c r="AJ7" s="24" t="s">
        <v>102</v>
      </c>
      <c r="AK7" s="24">
        <v>28.45</v>
      </c>
      <c r="AL7" s="24">
        <v>6.04</v>
      </c>
      <c r="AM7" s="24">
        <v>0</v>
      </c>
      <c r="AN7" s="24">
        <v>0</v>
      </c>
      <c r="AO7" s="24" t="s">
        <v>102</v>
      </c>
      <c r="AP7" s="24">
        <v>94.97</v>
      </c>
      <c r="AQ7" s="24">
        <v>63.96</v>
      </c>
      <c r="AR7" s="24">
        <v>69.42</v>
      </c>
      <c r="AS7" s="24">
        <v>72.86</v>
      </c>
      <c r="AT7" s="24">
        <v>65.930000000000007</v>
      </c>
      <c r="AU7" s="24" t="s">
        <v>102</v>
      </c>
      <c r="AV7" s="24">
        <v>10.86</v>
      </c>
      <c r="AW7" s="24">
        <v>20.56</v>
      </c>
      <c r="AX7" s="24">
        <v>30.89</v>
      </c>
      <c r="AY7" s="24">
        <v>28.2</v>
      </c>
      <c r="AZ7" s="24" t="s">
        <v>102</v>
      </c>
      <c r="BA7" s="24">
        <v>47.72</v>
      </c>
      <c r="BB7" s="24">
        <v>44.24</v>
      </c>
      <c r="BC7" s="24">
        <v>43.07</v>
      </c>
      <c r="BD7" s="24">
        <v>45.42</v>
      </c>
      <c r="BE7" s="24">
        <v>44.25</v>
      </c>
      <c r="BF7" s="24" t="s">
        <v>102</v>
      </c>
      <c r="BG7" s="24">
        <v>224.22</v>
      </c>
      <c r="BH7" s="24">
        <v>241.71</v>
      </c>
      <c r="BI7" s="24">
        <v>221.59</v>
      </c>
      <c r="BJ7" s="24">
        <v>203.11</v>
      </c>
      <c r="BK7" s="24" t="s">
        <v>102</v>
      </c>
      <c r="BL7" s="24">
        <v>1206.79</v>
      </c>
      <c r="BM7" s="24">
        <v>1258.43</v>
      </c>
      <c r="BN7" s="24">
        <v>1163.75</v>
      </c>
      <c r="BO7" s="24">
        <v>1195.47</v>
      </c>
      <c r="BP7" s="24">
        <v>1182.1099999999999</v>
      </c>
      <c r="BQ7" s="24" t="s">
        <v>102</v>
      </c>
      <c r="BR7" s="24">
        <v>49.6</v>
      </c>
      <c r="BS7" s="24">
        <v>53.54</v>
      </c>
      <c r="BT7" s="24">
        <v>55.91</v>
      </c>
      <c r="BU7" s="24">
        <v>63.88</v>
      </c>
      <c r="BV7" s="24" t="s">
        <v>102</v>
      </c>
      <c r="BW7" s="24">
        <v>71.84</v>
      </c>
      <c r="BX7" s="24">
        <v>73.36</v>
      </c>
      <c r="BY7" s="24">
        <v>72.599999999999994</v>
      </c>
      <c r="BZ7" s="24">
        <v>69.430000000000007</v>
      </c>
      <c r="CA7" s="24">
        <v>73.78</v>
      </c>
      <c r="CB7" s="24" t="s">
        <v>102</v>
      </c>
      <c r="CC7" s="24">
        <v>447.97</v>
      </c>
      <c r="CD7" s="24">
        <v>394.17</v>
      </c>
      <c r="CE7" s="24">
        <v>382.44</v>
      </c>
      <c r="CF7" s="24">
        <v>357.72</v>
      </c>
      <c r="CG7" s="24" t="s">
        <v>102</v>
      </c>
      <c r="CH7" s="24">
        <v>228.47</v>
      </c>
      <c r="CI7" s="24">
        <v>224.88</v>
      </c>
      <c r="CJ7" s="24">
        <v>228.64</v>
      </c>
      <c r="CK7" s="24">
        <v>239.46</v>
      </c>
      <c r="CL7" s="24">
        <v>220.62</v>
      </c>
      <c r="CM7" s="24" t="s">
        <v>102</v>
      </c>
      <c r="CN7" s="24">
        <v>20.059999999999999</v>
      </c>
      <c r="CO7" s="24">
        <v>20.059999999999999</v>
      </c>
      <c r="CP7" s="24">
        <v>20.059999999999999</v>
      </c>
      <c r="CQ7" s="24">
        <v>20.059999999999999</v>
      </c>
      <c r="CR7" s="24" t="s">
        <v>102</v>
      </c>
      <c r="CS7" s="24">
        <v>42.47</v>
      </c>
      <c r="CT7" s="24">
        <v>42.4</v>
      </c>
      <c r="CU7" s="24">
        <v>42.28</v>
      </c>
      <c r="CV7" s="24">
        <v>41.06</v>
      </c>
      <c r="CW7" s="24">
        <v>42.22</v>
      </c>
      <c r="CX7" s="24" t="s">
        <v>102</v>
      </c>
      <c r="CY7" s="24">
        <v>84.43</v>
      </c>
      <c r="CZ7" s="24">
        <v>84.48</v>
      </c>
      <c r="DA7" s="24">
        <v>86.86</v>
      </c>
      <c r="DB7" s="24">
        <v>89.52</v>
      </c>
      <c r="DC7" s="24" t="s">
        <v>102</v>
      </c>
      <c r="DD7" s="24">
        <v>83.75</v>
      </c>
      <c r="DE7" s="24">
        <v>84.19</v>
      </c>
      <c r="DF7" s="24">
        <v>84.34</v>
      </c>
      <c r="DG7" s="24">
        <v>84.34</v>
      </c>
      <c r="DH7" s="24">
        <v>85.67</v>
      </c>
      <c r="DI7" s="24" t="s">
        <v>102</v>
      </c>
      <c r="DJ7" s="24">
        <v>43.28</v>
      </c>
      <c r="DK7" s="24">
        <v>45.1</v>
      </c>
      <c r="DL7" s="24">
        <v>46.9</v>
      </c>
      <c r="DM7" s="24">
        <v>48.7</v>
      </c>
      <c r="DN7" s="24" t="s">
        <v>102</v>
      </c>
      <c r="DO7" s="24">
        <v>24.68</v>
      </c>
      <c r="DP7" s="24">
        <v>21.36</v>
      </c>
      <c r="DQ7" s="24">
        <v>22.79</v>
      </c>
      <c r="DR7" s="24">
        <v>24.8</v>
      </c>
      <c r="DS7" s="24">
        <v>28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8.6199999999999992</v>
      </c>
      <c r="EA7" s="24">
        <v>0.01</v>
      </c>
      <c r="EB7" s="24">
        <v>0.01</v>
      </c>
      <c r="EC7" s="24">
        <v>0.02</v>
      </c>
      <c r="ED7" s="24">
        <v>0.03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0.36</v>
      </c>
      <c r="EL7" s="24">
        <v>0.39</v>
      </c>
      <c r="EM7" s="24">
        <v>0.1</v>
      </c>
      <c r="EN7" s="24">
        <v>0.08</v>
      </c>
      <c r="EO7" s="24">
        <v>0.13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塚原誠</cp:lastModifiedBy>
  <cp:lastPrinted>2024-01-31T11:46:34Z</cp:lastPrinted>
  <dcterms:created xsi:type="dcterms:W3CDTF">2023-12-12T00:57:55Z</dcterms:created>
  <dcterms:modified xsi:type="dcterms:W3CDTF">2024-01-31T11:47:35Z</dcterms:modified>
  <cp:category/>
</cp:coreProperties>
</file>