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4分\下水（非適用）\"/>
    </mc:Choice>
  </mc:AlternateContent>
  <xr:revisionPtr revIDLastSave="0" documentId="13_ncr:1_{0C16F935-666C-4BEF-A1B0-5174D242C3E8}" xr6:coauthVersionLast="47" xr6:coauthVersionMax="47" xr10:uidLastSave="{00000000-0000-0000-0000-000000000000}"/>
  <workbookProtection workbookAlgorithmName="SHA-512" workbookHashValue="wNa1fviYYteKslAjRudvz3OXK92hy1tICkoVpPh22X148O7JE86LyBSf/NchuGql3NJrkUnRdTUyQO361EJt+w==" workbookSaltValue="oFBvR4fqshoPJN8Gwe9mN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W10" i="4"/>
  <c r="P10" i="4"/>
  <c r="BB8" i="4"/>
  <c r="AT8" i="4"/>
  <c r="AD8" i="4"/>
  <c r="I8" i="4"/>
</calcChain>
</file>

<file path=xl/sharedStrings.xml><?xml version="1.0" encoding="utf-8"?>
<sst xmlns="http://schemas.openxmlformats.org/spreadsheetml/2006/main" count="252" uniqueCount="117">
  <si>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</si>
  <si>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</si>
  <si>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</si>
  <si>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</si>
  <si>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</si>
  <si>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</si>
  <si>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</si>
  <si>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</si>
  <si>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</si>
  <si>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</si>
  <si>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</si>
  <si>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</si>
  <si>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</si>
  <si>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</si>
  <si>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</si>
  <si>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</si>
  <si>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</si>
  <si>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</si>
  <si>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</si>
  <si>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</si>
  <si>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</si>
  <si>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</si>
  <si>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</si>
  <si>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</si>
  <si>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</si>
  <si>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</si>
  <si>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</si>
  <si>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</si>
  <si>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</si>
  <si>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</si>
  <si>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</si>
  <si>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</si>
  <si>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</si>
  <si>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</si>
  <si>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</si>
  <si>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</si>
  <si>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</si>
  <si>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</si>
  <si>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</si>
  <si>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</si>
  <si>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</si>
  <si>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</si>
  <si>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</si>
  <si>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</si>
  <si>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</si>
  <si>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</si>
  <si>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</si>
  <si>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</si>
  <si>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</si>
  <si>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</si>
  <si>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</si>
  <si>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</si>
  <si>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</si>
  <si>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</si>
  <si>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</si>
  <si>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</si>
  <si>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</si>
  <si>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</si>
  <si>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</si>
  <si>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</si>
  <si>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</si>
  <si>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</si>
  <si>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</si>
  <si>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</si>
  <si>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</si>
  <si>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</si>
  <si>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</si>
  <si>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</si>
  <si>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</si>
  <si>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</si>
  <si>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</si>
  <si>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</si>
  <si>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</si>
  <si>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</si>
  <si>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</si>
  <si>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</si>
  <si>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</si>
  <si>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</si>
  <si>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</si>
  <si>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</si>
  <si>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</si>
  <si>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</si>
  <si>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</si>
  <si>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</si>
  <si>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</si>
  <si>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</si>
  <si>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</si>
  <si>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</si>
  <si>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</si>
  <si>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</si>
  <si>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</si>
  <si>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</si>
  <si>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</si>
  <si>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</si>
  <si>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</si>
  <si>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</si>
  <si>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</si>
  <si>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</si>
  <si>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</si>
  <si>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</si>
  <si>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</si>
  <si>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</si>
  <si>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</si>
  <si>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</si>
  <si>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</si>
  <si>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</si>
  <si>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</si>
  <si>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</si>
  <si>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</si>
  <si>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</si>
  <si>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</si>
  <si>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</si>
  <si>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</si>
  <si>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</si>
  <si>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収益的収支比率は、R4では100％を下回っている。今後の動向に注視していく必要がある。
④企業債残高対事業規模比率
　企業債残高に対する一般会計負担額が高いため類似団体の平均値を大幅に下回っている。
⑤経費回収率
　R4から使用料を改定し、使用料収入が増加しわずかに回収率は上昇した。しかし依然として、使用料で回収すべき経費を使用料で賄えていない状況であるため、適正な使用料を検討していく必要がある。
⑥汚水処理原価
　有収水量１㎥あたりの汚水処理費用が高く、類似団体の平均値よりも高い原価である。効率的な汚水処理が実施できていない状態である。
⑧水洗化率
　処理区域内で水洗便所を設置して汚水処理している人口の割合が100％である。</t>
    <rPh sb="10" eb="17">
      <t>シュウエキテキシュウシヒリツ</t>
    </rPh>
    <rPh sb="28" eb="30">
      <t>シタマワ</t>
    </rPh>
    <rPh sb="35" eb="37">
      <t>コンゴ</t>
    </rPh>
    <rPh sb="38" eb="40">
      <t>ドウコウ</t>
    </rPh>
    <rPh sb="41" eb="43">
      <t>チュウシ</t>
    </rPh>
    <rPh sb="47" eb="49">
      <t>ヒツヨウ</t>
    </rPh>
    <rPh sb="124" eb="127">
      <t>シヨウリョウ</t>
    </rPh>
    <rPh sb="128" eb="130">
      <t>カイテイ</t>
    </rPh>
    <rPh sb="132" eb="135">
      <t>シヨウリョウ</t>
    </rPh>
    <rPh sb="135" eb="137">
      <t>シュウニュウ</t>
    </rPh>
    <rPh sb="138" eb="140">
      <t>ゾウカ</t>
    </rPh>
    <rPh sb="145" eb="148">
      <t>カイシュウリツ</t>
    </rPh>
    <rPh sb="149" eb="151">
      <t>ジョウショウ</t>
    </rPh>
    <rPh sb="196" eb="199">
      <t>シヨウリョウ</t>
    </rPh>
    <rPh sb="200" eb="202">
      <t>ケントウ</t>
    </rPh>
    <rPh sb="240" eb="241">
      <t>タカ</t>
    </rPh>
    <phoneticPr fontId="4"/>
  </si>
  <si>
    <t>　R4年度から使用料の改定を行っているが、人口の減少などによって有収水量が減少している。今後も適正な使用料について定期的に見直ししていく必要がある。
　今後、設置基数の増加により、維持管理費も増加してくる。今後、維持管理の効率化（維持管理経費の削減等）を検討し、経営基盤の強化を図り、持続可能な事業経営を行う必要がある。
　また、経営の透明性を向上させ、事業の経営健全化のため、R6年度から公営企業会計を適用するよう準備を進めている。</t>
    <rPh sb="3" eb="5">
      <t>ネンド</t>
    </rPh>
    <rPh sb="7" eb="10">
      <t>シヨウリョウ</t>
    </rPh>
    <rPh sb="11" eb="13">
      <t>カイテイ</t>
    </rPh>
    <rPh sb="14" eb="15">
      <t>オコナ</t>
    </rPh>
    <rPh sb="21" eb="23">
      <t>ジンコウ</t>
    </rPh>
    <rPh sb="24" eb="26">
      <t>ゲンショウ</t>
    </rPh>
    <rPh sb="32" eb="36">
      <t>ユウシュウスイリョウ</t>
    </rPh>
    <rPh sb="37" eb="39">
      <t>ゲンショウ</t>
    </rPh>
    <rPh sb="44" eb="46">
      <t>コンゴ</t>
    </rPh>
    <rPh sb="47" eb="49">
      <t>テキセイ</t>
    </rPh>
    <rPh sb="50" eb="53">
      <t>シヨウリョウ</t>
    </rPh>
    <rPh sb="57" eb="60">
      <t>テイキテキ</t>
    </rPh>
    <rPh sb="61" eb="63">
      <t>ミナオ</t>
    </rPh>
    <rPh sb="68" eb="70">
      <t>ヒツヨウ</t>
    </rPh>
    <rPh sb="177" eb="179">
      <t>ジギョウ</t>
    </rPh>
    <rPh sb="180" eb="185">
      <t>ケイエイケンゼンカ</t>
    </rPh>
    <rPh sb="191" eb="193">
      <t>ネンド</t>
    </rPh>
    <phoneticPr fontId="4"/>
  </si>
  <si>
    <t>　供用開始が平成2年で布設から32年経過している。今後、機器設備類の老朽化に伴い修繕費用が必要になってくると想定される。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</si>
</sst>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41-42E3-811C-0CD92516D1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141-42E3-811C-0CD92516D1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AE-473C-BA8F-50BDDABD2E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35AE-473C-BA8F-50BDDABD2E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A8A-4AED-B952-44DFEB4E6A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6A8A-4AED-B952-44DFEB4E6A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100.04</c:v>
                </c:pt>
                <c:pt idx="1">
                  <c:v>100.01</c:v>
                </c:pt>
                <c:pt idx="2">
                  <c:v>100.02</c:v>
                </c:pt>
                <c:pt idx="3">
                  <c:v>100.03</c:v>
                </c:pt>
                <c:pt idx="4">
                  <c:v>99.92</c:v>
                </c:pt>
              </c:numCache>
            </c:numRef>
          </c:val>
          <c:extLst>
            <c:ext xmlns:c16="http://schemas.microsoft.com/office/drawing/2014/chart" uri="{C3380CC4-5D6E-409C-BE32-E72D297353CC}">
              <c16:uniqueId val="{00000000-327F-4820-9669-4C275373F1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7F-4820-9669-4C275373F1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3-4EAA-85B1-A86310ED84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3-4EAA-85B1-A86310ED84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C3-4476-A430-7F034AD944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C3-4476-A430-7F034AD944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61-4082-A866-C34D49938F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1-4082-A866-C34D49938F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61-4872-8662-36B93A2BA8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1-4872-8662-36B93A2BA8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277.43</c:v>
                </c:pt>
                <c:pt idx="1">
                  <c:v>35.29</c:v>
                </c:pt>
                <c:pt idx="2">
                  <c:v>6.47</c:v>
                </c:pt>
                <c:pt idx="3">
                  <c:v>4.0599999999999996</c:v>
                </c:pt>
                <c:pt idx="4">
                  <c:v>3.92</c:v>
                </c:pt>
              </c:numCache>
            </c:numRef>
          </c:val>
          <c:extLst>
            <c:ext xmlns:c16="http://schemas.microsoft.com/office/drawing/2014/chart" uri="{C3380CC4-5D6E-409C-BE32-E72D297353CC}">
              <c16:uniqueId val="{00000000-2908-40C1-B61F-1FF8626B2C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2908-40C1-B61F-1FF8626B2C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51.86</c:v>
                </c:pt>
                <c:pt idx="1">
                  <c:v>46.58</c:v>
                </c:pt>
                <c:pt idx="2">
                  <c:v>48.37</c:v>
                </c:pt>
                <c:pt idx="3">
                  <c:v>46.8</c:v>
                </c:pt>
                <c:pt idx="4">
                  <c:v>51.21</c:v>
                </c:pt>
              </c:numCache>
            </c:numRef>
          </c:val>
          <c:extLst>
            <c:ext xmlns:c16="http://schemas.microsoft.com/office/drawing/2014/chart" uri="{C3380CC4-5D6E-409C-BE32-E72D297353CC}">
              <c16:uniqueId val="{00000000-61FD-43C1-82D7-779D52D646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61FD-43C1-82D7-779D52D646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334.14</c:v>
                </c:pt>
                <c:pt idx="1">
                  <c:v>372.33</c:v>
                </c:pt>
                <c:pt idx="2">
                  <c:v>324.27999999999997</c:v>
                </c:pt>
                <c:pt idx="3">
                  <c:v>334.58</c:v>
                </c:pt>
                <c:pt idx="4">
                  <c:v>332.97</c:v>
                </c:pt>
              </c:numCache>
            </c:numRef>
          </c:val>
          <c:extLst>
            <c:ext xmlns:c16="http://schemas.microsoft.com/office/drawing/2014/chart" uri="{C3380CC4-5D6E-409C-BE32-E72D297353CC}">
              <c16:uniqueId val="{00000000-C0B1-4F79-8F05-D3004CE054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C0B1-4F79-8F05-D3004CE054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雲南市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35738</v>
      </c>
      <c r="AM8" s="46"/>
      <c r="AN8" s="46"/>
      <c r="AO8" s="46"/>
      <c r="AP8" s="46"/>
      <c r="AQ8" s="46"/>
      <c r="AR8" s="46"/>
      <c r="AS8" s="46"/>
      <c r="AT8" s="45">
        <f>データ!T6</f>
        <v>553.17999999999995</v>
      </c>
      <c r="AU8" s="45"/>
      <c r="AV8" s="45"/>
      <c r="AW8" s="45"/>
      <c r="AX8" s="45"/>
      <c r="AY8" s="45"/>
      <c r="AZ8" s="45"/>
      <c r="BA8" s="45"/>
      <c r="BB8" s="45">
        <f>データ!U6</f>
        <v>64.599999999999994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22.42</v>
      </c>
      <c r="Q10" s="45"/>
      <c r="R10" s="45"/>
      <c r="S10" s="45"/>
      <c r="T10" s="45"/>
      <c r="U10" s="45"/>
      <c r="V10" s="45"/>
      <c r="W10" s="45">
        <f>データ!Q6</f>
        <v>100</v>
      </c>
      <c r="X10" s="45"/>
      <c r="Y10" s="45"/>
      <c r="Z10" s="45"/>
      <c r="AA10" s="45"/>
      <c r="AB10" s="45"/>
      <c r="AC10" s="45"/>
      <c r="AD10" s="46">
        <f>データ!R6</f>
        <v>3007</v>
      </c>
      <c r="AE10" s="46"/>
      <c r="AF10" s="46"/>
      <c r="AG10" s="46"/>
      <c r="AH10" s="46"/>
      <c r="AI10" s="46"/>
      <c r="AJ10" s="46"/>
      <c r="AK10" s="2"/>
      <c r="AL10" s="46">
        <f>データ!V6</f>
        <v>7958</v>
      </c>
      <c r="AM10" s="46"/>
      <c r="AN10" s="46"/>
      <c r="AO10" s="46"/>
      <c r="AP10" s="46"/>
      <c r="AQ10" s="46"/>
      <c r="AR10" s="46"/>
      <c r="AS10" s="46"/>
      <c r="AT10" s="45">
        <f>データ!W6</f>
        <v>435.17</v>
      </c>
      <c r="AU10" s="45"/>
      <c r="AV10" s="45"/>
      <c r="AW10" s="45"/>
      <c r="AX10" s="45"/>
      <c r="AY10" s="45"/>
      <c r="AZ10" s="45"/>
      <c r="BA10" s="45"/>
      <c r="BB10" s="45">
        <f>データ!X6</f>
        <v>18.29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OUT6wne0w7CX9pUu1knJLORUgK0drO4tZ/fPlO5pZ8sxBrC4x6Uip/iyDmkkW4+8EZ+mIRiE8OxQqqbq3QTxLg==" saltValue="iR7J9g5rnEMZypNeSnls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322091</v>
      </c>
      <c r="D6" s="19">
        <f t="shared" si="3"/>
        <v>47</v>
      </c>
      <c r="E6" s="19">
        <f t="shared" si="3"/>
        <v>18</v>
      </c>
      <c r="F6" s="19">
        <f t="shared" si="3"/>
        <v>0</v>
      </c>
      <c r="G6" s="19">
        <f t="shared" si="3"/>
        <v>0</v>
      </c>
      <c r="H6" s="19" t="str">
        <f t="shared" si="3"/>
        <v>島根県　雲南市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22.42</v>
      </c>
      <c r="Q6" s="20">
        <f t="shared" si="3"/>
        <v>100</v>
      </c>
      <c r="R6" s="20">
        <f t="shared" si="3"/>
        <v>3007</v>
      </c>
      <c r="S6" s="20">
        <f t="shared" si="3"/>
        <v>35738</v>
      </c>
      <c r="T6" s="20">
        <f t="shared" si="3"/>
        <v>553.17999999999995</v>
      </c>
      <c r="U6" s="20">
        <f t="shared" si="3"/>
        <v>64.599999999999994</v>
      </c>
      <c r="V6" s="20">
        <f t="shared" si="3"/>
        <v>7958</v>
      </c>
      <c r="W6" s="20">
        <f t="shared" si="3"/>
        <v>435.17</v>
      </c>
      <c r="X6" s="20">
        <f t="shared" si="3"/>
        <v>18.29</v>
      </c>
      <c r="Y6" s="21">
        <f>IF(Y7="",NA(),Y7)</f>
        <v>100.04</v>
      </c>
      <c r="Z6" s="21">
        <f t="shared" ref="Z6:AH6" si="4">IF(Z7="",NA(),Z7)</f>
        <v>100.01</v>
      </c>
      <c r="AA6" s="21">
        <f t="shared" si="4"/>
        <v>100.02</v>
      </c>
      <c r="AB6" s="21">
        <f t="shared" si="4"/>
        <v>100.03</v>
      </c>
      <c r="AC6" s="21">
        <f t="shared" si="4"/>
        <v>99.92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277.43</v>
      </c>
      <c r="BG6" s="21">
        <f t="shared" ref="BG6:BO6" si="7">IF(BG7="",NA(),BG7)</f>
        <v>35.29</v>
      </c>
      <c r="BH6" s="21">
        <f t="shared" si="7"/>
        <v>6.47</v>
      </c>
      <c r="BI6" s="21">
        <f t="shared" si="7"/>
        <v>4.0599999999999996</v>
      </c>
      <c r="BJ6" s="21">
        <f t="shared" si="7"/>
        <v>3.92</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51.86</v>
      </c>
      <c r="BR6" s="21">
        <f t="shared" ref="BR6:BZ6" si="8">IF(BR7="",NA(),BR7)</f>
        <v>46.58</v>
      </c>
      <c r="BS6" s="21">
        <f t="shared" si="8"/>
        <v>48.37</v>
      </c>
      <c r="BT6" s="21">
        <f t="shared" si="8"/>
        <v>46.8</v>
      </c>
      <c r="BU6" s="21">
        <f t="shared" si="8"/>
        <v>51.21</v>
      </c>
      <c r="BV6" s="21">
        <f t="shared" si="8"/>
        <v>63.06</v>
      </c>
      <c r="BW6" s="21">
        <f t="shared" si="8"/>
        <v>62.5</v>
      </c>
      <c r="BX6" s="21">
        <f t="shared" si="8"/>
        <v>60.59</v>
      </c>
      <c r="BY6" s="21">
        <f t="shared" si="8"/>
        <v>60</v>
      </c>
      <c r="BZ6" s="21">
        <f t="shared" si="8"/>
        <v>59.01</v>
      </c>
      <c r="CA6" s="20" t="str">
        <f>IF(CA7="","",IF(CA7="-","【-】","【"&amp;SUBSTITUTE(TEXT(CA7,"#,##0.00"),"-","△")&amp;"】"))</f>
        <v>【57.03】</v>
      </c>
      <c r="CB6" s="21">
        <f>IF(CB7="",NA(),CB7)</f>
        <v>334.14</v>
      </c>
      <c r="CC6" s="21">
        <f t="shared" ref="CC6:CK6" si="9">IF(CC7="",NA(),CC7)</f>
        <v>372.33</v>
      </c>
      <c r="CD6" s="21">
        <f t="shared" si="9"/>
        <v>324.27999999999997</v>
      </c>
      <c r="CE6" s="21">
        <f t="shared" si="9"/>
        <v>334.58</v>
      </c>
      <c r="CF6" s="21">
        <f t="shared" si="9"/>
        <v>332.97</v>
      </c>
      <c r="CG6" s="21">
        <f t="shared" si="9"/>
        <v>264.77</v>
      </c>
      <c r="CH6" s="21">
        <f t="shared" si="9"/>
        <v>269.33</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322091</v>
      </c>
      <c r="D7" s="23">
        <v>47</v>
      </c>
      <c r="E7" s="23">
        <v>18</v>
      </c>
      <c r="F7" s="23">
        <v>0</v>
      </c>
      <c r="G7" s="23">
        <v>0</v>
      </c>
      <c r="H7" s="23" t="s">
        <v>96</v>
      </c>
      <c r="I7" s="23" t="s">
        <v>97</v>
      </c>
      <c r="J7" s="23" t="s">
        <v>98</v>
      </c>
      <c r="K7" s="23" t="s">
        <v>99</v>
      </c>
      <c r="L7" s="23" t="s">
        <v>100</v>
      </c>
      <c r="M7" s="23" t="s">
        <v>101</v>
      </c>
      <c r="N7" s="24" t="s">
        <v>102</v>
      </c>
      <c r="O7" s="24" t="s">
        <v>103</v>
      </c>
      <c r="P7" s="24">
        <v>22.42</v>
      </c>
      <c r="Q7" s="24">
        <v>100</v>
      </c>
      <c r="R7" s="24">
        <v>3007</v>
      </c>
      <c r="S7" s="24">
        <v>35738</v>
      </c>
      <c r="T7" s="24">
        <v>553.17999999999995</v>
      </c>
      <c r="U7" s="24">
        <v>64.599999999999994</v>
      </c>
      <c r="V7" s="24">
        <v>7958</v>
      </c>
      <c r="W7" s="24">
        <v>435.17</v>
      </c>
      <c r="X7" s="24">
        <v>18.29</v>
      </c>
      <c r="Y7" s="24">
        <v>100.04</v>
      </c>
      <c r="Z7" s="24">
        <v>100.01</v>
      </c>
      <c r="AA7" s="24">
        <v>100.02</v>
      </c>
      <c r="AB7" s="24">
        <v>100.03</v>
      </c>
      <c r="AC7" s="24">
        <v>99.92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277.43</v>
      </c>
      <c r="BG7" s="24">
        <v>35.29</v>
      </c>
      <c r="BH7" s="24">
        <v>6.47</v>
      </c>
      <c r="BI7" s="24">
        <v>4.0599999999999996</v>
      </c>
      <c r="BJ7" s="24">
        <v>3.92</v>
      </c>
      <c r="BK7" s="24">
        <v>296.89</v>
      </c>
      <c r="BL7" s="24">
        <v>270.57</v>
      </c>
      <c r="BM7" s="24">
        <v>294.27</v>
      </c>
      <c r="BN7" s="24">
        <v>294.08999999999997</v>
      </c>
      <c r="BO7" s="24">
        <v>294.08999999999997</v>
      </c>
      <c r="BP7" s="24">
        <v>307.39</v>
      </c>
      <c r="BQ7" s="24">
        <v>51.86</v>
      </c>
      <c r="BR7" s="24">
        <v>46.58</v>
      </c>
      <c r="BS7" s="24">
        <v>48.37</v>
      </c>
      <c r="BT7" s="24">
        <v>46.8</v>
      </c>
      <c r="BU7" s="24">
        <v>51.21</v>
      </c>
      <c r="BV7" s="24">
        <v>63.06</v>
      </c>
      <c r="BW7" s="24">
        <v>62.5</v>
      </c>
      <c r="BX7" s="24">
        <v>60.59</v>
      </c>
      <c r="BY7" s="24">
        <v>60</v>
      </c>
      <c r="BZ7" s="24">
        <v>59.01</v>
      </c>
      <c r="CA7" s="24">
        <v>57.03</v>
      </c>
      <c r="CB7" s="24">
        <v>334.14</v>
      </c>
      <c r="CC7" s="24">
        <v>372.33</v>
      </c>
      <c r="CD7" s="24">
        <v>324.27999999999997</v>
      </c>
      <c r="CE7" s="24">
        <v>334.58</v>
      </c>
      <c r="CF7" s="24">
        <v>332.97</v>
      </c>
      <c r="CG7" s="24">
        <v>264.77</v>
      </c>
      <c r="CH7" s="24">
        <v>269.33</v>
      </c>
      <c r="CI7" s="24">
        <v>280.23</v>
      </c>
      <c r="CJ7" s="24">
        <v>282.70999999999998</v>
      </c>
      <c r="CK7" s="24">
        <v>291.82</v>
      </c>
      <c r="CL7" s="24">
        <v>294.83</v>
      </c>
      <c r="CM7" s="24" t="s">
        <v>102</v>
      </c>
      <c r="CN7" s="24" t="s">
        <v>102</v>
      </c>
      <c r="CO7" s="24" t="s">
        <v>102</v>
      </c>
      <c r="CP7" s="24" t="s">
        <v>102</v>
      </c>
      <c r="CQ7" s="24" t="s">
        <v>102</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村重　悦子</cp:lastModifiedBy>
  <cp:lastPrinted>2024-01-22T07:05:38Z</cp:lastPrinted>
  <dcterms:created xsi:type="dcterms:W3CDTF">2023-12-12T03:00:37Z</dcterms:created>
  <dcterms:modified xsi:type="dcterms:W3CDTF">2024-01-22T07:05:48Z</dcterms:modified>
  <cp:category/>
</cp:coreProperties>
</file>