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下水（非適用）\"/>
    </mc:Choice>
  </mc:AlternateContent>
  <xr:revisionPtr revIDLastSave="0" documentId="13_ncr:1_{D78090DD-9892-4313-82A0-8C6F440F82D7}" xr6:coauthVersionLast="47" xr6:coauthVersionMax="47" xr10:uidLastSave="{00000000-0000-0000-0000-000000000000}"/>
  <workbookProtection workbookAlgorithmName="SHA-512" workbookHashValue="UXdZHHz0fWjUoB6ABPkoOJstSygLe1G/riC5DLliLdv6xwpmGBO6SiK6Yh8t9Mtfj7gUoNJEb9UjMczL/Gfzkg==" workbookSaltValue="qO3f0OvWZzZAcFB1M+NYO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B10" i="4"/>
  <c r="AT8" i="4"/>
  <c r="AD8" i="4"/>
  <c r="W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<sst xmlns="http://schemas.openxmlformats.org/spreadsheetml/2006/main" count="236" uniqueCount="118">
  <si>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</si>
  <si>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</si>
  <si>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</si>
  <si>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</si>
  <si>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</si>
  <si>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</si>
  <si>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</si>
  <si>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</si>
  <si>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</si>
  <si>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</si>
  <si>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</si>
  <si>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</si>
  <si>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</si>
  <si>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</si>
  <si>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</si>
  <si>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</si>
  <si>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</si>
  <si>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</si>
  <si>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</si>
  <si>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</si>
  <si>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</si>
  <si>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</si>
  <si>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</si>
  <si>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</si>
  <si>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</si>
  <si>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</si>
  <si>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</si>
  <si>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</si>
  <si>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</si>
  <si>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</si>
  <si>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</si>
  <si>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</si>
  <si>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</si>
  <si>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</si>
  <si>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</si>
  <si>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</si>
  <si>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</si>
  <si>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</si>
  <si>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</si>
  <si>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</si>
  <si>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</si>
  <si>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</si>
  <si>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</si>
  <si>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</si>
  <si>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</si>
  <si>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</si>
  <si>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</si>
  <si>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</si>
  <si>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</si>
  <si>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</si>
  <si>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</si>
  <si>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</si>
  <si>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</si>
  <si>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</si>
  <si>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</si>
  <si>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</si>
  <si>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</si>
  <si>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</si>
  <si>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</si>
  <si>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</si>
  <si>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</si>
  <si>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</si>
  <si>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</si>
  <si>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</si>
  <si>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</si>
  <si>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</si>
  <si>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</si>
  <si>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</si>
  <si>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</si>
  <si>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</si>
  <si>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</si>
  <si>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</si>
  <si>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</si>
  <si>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</si>
  <si>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</si>
  <si>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</si>
  <si>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</si>
  <si>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</si>
  <si>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</si>
  <si>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</si>
  <si>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</si>
  <si>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</si>
  <si>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</si>
  <si>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</si>
  <si>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</si>
  <si>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</si>
  <si>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</si>
  <si>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</si>
  <si>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</si>
  <si>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</si>
  <si>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</si>
  <si>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</si>
  <si>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</si>
  <si>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</si>
  <si>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</si>
  <si>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</si>
  <si>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</si>
  <si>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</si>
  <si>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</si>
  <si>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</si>
  <si>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</si>
  <si>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</si>
  <si>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</si>
  <si>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</si>
  <si>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</si>
  <si>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</si>
  <si>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</si>
  <si>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</si>
  <si>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</si>
  <si>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</si>
  <si>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</si>
  <si>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</si>
  <si>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</si>
  <si>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</si>
  <si>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</si>
  <si>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
　総費用のうち地方債償還金の負担が大きいため、収益的収入のみでは賄えておらず、100％を下回っている。
④企業債残高対事業規模比率
　企業債残高に対する一般会計負担額が高いため類似団体の平均値を大幅に下回っている。
⑤経費回収率
　前年度に比べ、回収率はわずかながら上昇となった。R4から使用料を改定しているが、まだ回収すべき経費を使用料で賄えていない状況である。
⑥汚水処理原価
　有収水量１㎥あたりの汚水処理費が増加し、類似団体の平均値に対して効率的な汚水処理が実施できているとはいえない状態である。地理的要因等も考えられるが、施設の統廃合を検討するといった経営改善が必要である。
⑦施設利用率
　施設の対応可能な処理能力に対する一日平均処理水量の割合が類似団体の平均値を下回っている。近年、利用率が減少傾向にあるため、施設の利用状況や適正規模を検討する必要がある。
⑧水洗化率
　水洗便所を設置して汚水処理している人口の割合が類似団体の平均値を上回っている。100％に近づけるよう水洗化率の向上の取組が必要である。
</t>
    <rPh sb="10" eb="11">
      <t>ソウ</t>
    </rPh>
    <rPh sb="11" eb="13">
      <t>ヒヨウ</t>
    </rPh>
    <rPh sb="16" eb="19">
      <t>チホウサイ</t>
    </rPh>
    <rPh sb="19" eb="22">
      <t>ショウカンキン</t>
    </rPh>
    <rPh sb="23" eb="25">
      <t>フタン</t>
    </rPh>
    <rPh sb="26" eb="27">
      <t>オオ</t>
    </rPh>
    <rPh sb="32" eb="37">
      <t>シュウエキテキシュウニュウ</t>
    </rPh>
    <rPh sb="41" eb="42">
      <t>マカナ</t>
    </rPh>
    <rPh sb="53" eb="55">
      <t>シタマワ</t>
    </rPh>
    <rPh sb="107" eb="109">
      <t>オオハバ</t>
    </rPh>
    <rPh sb="144" eb="146">
      <t>ジョウショウ</t>
    </rPh>
    <rPh sb="159" eb="161">
      <t>カイテイ</t>
    </rPh>
    <rPh sb="278" eb="280">
      <t>シセツ</t>
    </rPh>
    <rPh sb="281" eb="284">
      <t>トウハイゴウ</t>
    </rPh>
    <phoneticPr fontId="4"/>
  </si>
  <si>
    <t>　供用開始が昭和62年で布設から34年経過しており、ポンプ等の機器類は順次、更新・修繕等を行っている。
　今後、管渠等の老朽化に伴い修繕費用が必要になってくると想定される。</t>
    <rPh sb="19" eb="21">
      <t>ケイカ</t>
    </rPh>
    <rPh sb="38" eb="40">
      <t>コウシン</t>
    </rPh>
    <phoneticPr fontId="4"/>
  </si>
  <si>
    <t>　R4年度から使用料の改定を行っているが、人口減少などによって有収水量が減少しているため、今後も適正な使用料について定期的に見直ししていく必要がある。
  費用については、農集の一部を公共下水道に接続するなど、維持管理の効率化（施設の統廃合、事業委託等による維持管理費の削減）を検討し、経営基盤の強化を図り、持続可能な事業経営を行う必要がある。
　また、経営の透明性を向上させ、事業の経営健全化のため、R６年度から公営企業会計を適用するよう準備を進めている。</t>
    <rPh sb="3" eb="5">
      <t>ネンド</t>
    </rPh>
    <rPh sb="7" eb="10">
      <t>シヨウリョウ</t>
    </rPh>
    <rPh sb="11" eb="13">
      <t>カイテイ</t>
    </rPh>
    <rPh sb="14" eb="15">
      <t>オコナ</t>
    </rPh>
    <rPh sb="21" eb="25">
      <t>ジンコウゲンショウ</t>
    </rPh>
    <rPh sb="31" eb="35">
      <t>ユウシュウスイリョウ</t>
    </rPh>
    <rPh sb="36" eb="38">
      <t>ゲンショウ</t>
    </rPh>
    <rPh sb="45" eb="47">
      <t>コンゴ</t>
    </rPh>
    <rPh sb="48" eb="50">
      <t>テキセイ</t>
    </rPh>
    <rPh sb="51" eb="54">
      <t>シヨウリョウ</t>
    </rPh>
    <rPh sb="58" eb="61">
      <t>テイキテキ</t>
    </rPh>
    <rPh sb="62" eb="64">
      <t>ミナオ</t>
    </rPh>
    <rPh sb="69" eb="71">
      <t>ヒツヨウ</t>
    </rPh>
    <rPh sb="189" eb="191">
      <t>ジギョウ</t>
    </rPh>
    <rPh sb="192" eb="194">
      <t>ケイエイ</t>
    </rPh>
    <rPh sb="194" eb="197">
      <t>ケンゼンカ</t>
    </rPh>
    <rPh sb="203" eb="20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</si>
</sst>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A-4027-96AE-FF6064BFB7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CEFA-4027-96AE-FF6064BFB7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55.46</c:v>
                </c:pt>
                <c:pt idx="1">
                  <c:v>53.15</c:v>
                </c:pt>
                <c:pt idx="2">
                  <c:v>54.8</c:v>
                </c:pt>
                <c:pt idx="3">
                  <c:v>52.92</c:v>
                </c:pt>
                <c:pt idx="4">
                  <c:v>44.81</c:v>
                </c:pt>
              </c:numCache>
            </c:numRef>
          </c:val>
          <c:extLst>
            <c:ext xmlns:c16="http://schemas.microsoft.com/office/drawing/2014/chart" uri="{C3380CC4-5D6E-409C-BE32-E72D297353CC}">
              <c16:uniqueId val="{00000000-19FF-4E50-A7F8-DE501AA6E1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19FF-4E50-A7F8-DE501AA6E1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89.22</c:v>
                </c:pt>
                <c:pt idx="1">
                  <c:v>90.78</c:v>
                </c:pt>
                <c:pt idx="2">
                  <c:v>91.05</c:v>
                </c:pt>
                <c:pt idx="3">
                  <c:v>91.17</c:v>
                </c:pt>
                <c:pt idx="4">
                  <c:v>91.12</c:v>
                </c:pt>
              </c:numCache>
            </c:numRef>
          </c:val>
          <c:extLst>
            <c:ext xmlns:c16="http://schemas.microsoft.com/office/drawing/2014/chart" uri="{C3380CC4-5D6E-409C-BE32-E72D297353CC}">
              <c16:uniqueId val="{00000000-2DC2-4E8B-8C05-639B91E387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2DC2-4E8B-8C05-639B91E387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81.37</c:v>
                </c:pt>
                <c:pt idx="1">
                  <c:v>76.91</c:v>
                </c:pt>
                <c:pt idx="2">
                  <c:v>76.98</c:v>
                </c:pt>
                <c:pt idx="3">
                  <c:v>76.430000000000007</c:v>
                </c:pt>
                <c:pt idx="4">
                  <c:v>74.66</c:v>
                </c:pt>
              </c:numCache>
            </c:numRef>
          </c:val>
          <c:extLst>
            <c:ext xmlns:c16="http://schemas.microsoft.com/office/drawing/2014/chart" uri="{C3380CC4-5D6E-409C-BE32-E72D297353CC}">
              <c16:uniqueId val="{00000000-2C62-4539-8595-AC35F6226C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2-4539-8595-AC35F6226C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6-4300-89C9-A7FBA9CC53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6-4300-89C9-A7FBA9CC53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D-4E15-A2A0-0D0847D666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D-4E15-A2A0-0D0847D666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1-4ECF-B39A-A0ADB3571E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1-4ECF-B39A-A0ADB3571E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2F-43B8-8C56-4E24C365D1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2F-43B8-8C56-4E24C365D1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1278.3499999999999</c:v>
                </c:pt>
                <c:pt idx="1">
                  <c:v>166.98</c:v>
                </c:pt>
                <c:pt idx="2">
                  <c:v>35.07</c:v>
                </c:pt>
                <c:pt idx="3">
                  <c:v>22.32</c:v>
                </c:pt>
                <c:pt idx="4">
                  <c:v>19.34</c:v>
                </c:pt>
              </c:numCache>
            </c:numRef>
          </c:val>
          <c:extLst>
            <c:ext xmlns:c16="http://schemas.microsoft.com/office/drawing/2014/chart" uri="{C3380CC4-5D6E-409C-BE32-E72D297353CC}">
              <c16:uniqueId val="{00000000-4F85-40A0-BDB6-B6910355F4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4F85-40A0-BDB6-B6910355F4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75.55</c:v>
                </c:pt>
                <c:pt idx="1">
                  <c:v>66.81</c:v>
                </c:pt>
                <c:pt idx="2">
                  <c:v>60.99</c:v>
                </c:pt>
                <c:pt idx="3">
                  <c:v>59.95</c:v>
                </c:pt>
                <c:pt idx="4">
                  <c:v>60.52</c:v>
                </c:pt>
              </c:numCache>
            </c:numRef>
          </c:val>
          <c:extLst>
            <c:ext xmlns:c16="http://schemas.microsoft.com/office/drawing/2014/chart" uri="{C3380CC4-5D6E-409C-BE32-E72D297353CC}">
              <c16:uniqueId val="{00000000-27B5-47A3-83A4-7402283374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27B5-47A3-83A4-7402283374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219.54</c:v>
                </c:pt>
                <c:pt idx="1">
                  <c:v>249.7</c:v>
                </c:pt>
                <c:pt idx="2">
                  <c:v>273.63</c:v>
                </c:pt>
                <c:pt idx="3">
                  <c:v>277.8</c:v>
                </c:pt>
                <c:pt idx="4">
                  <c:v>299.87</c:v>
                </c:pt>
              </c:numCache>
            </c:numRef>
          </c:val>
          <c:extLst>
            <c:ext xmlns:c16="http://schemas.microsoft.com/office/drawing/2014/chart" uri="{C3380CC4-5D6E-409C-BE32-E72D297353CC}">
              <c16:uniqueId val="{00000000-C835-474D-8243-F79ED7FDF7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C835-474D-8243-F79ED7FDF7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島根県　雲南市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7">
        <f>データ!S6</f>
        <v>35738</v>
      </c>
      <c r="AM8" s="47"/>
      <c r="AN8" s="47"/>
      <c r="AO8" s="47"/>
      <c r="AP8" s="47"/>
      <c r="AQ8" s="47"/>
      <c r="AR8" s="47"/>
      <c r="AS8" s="47"/>
      <c r="AT8" s="46">
        <f>データ!T6</f>
        <v>553.17999999999995</v>
      </c>
      <c r="AU8" s="46"/>
      <c r="AV8" s="46"/>
      <c r="AW8" s="46"/>
      <c r="AX8" s="46"/>
      <c r="AY8" s="46"/>
      <c r="AZ8" s="46"/>
      <c r="BA8" s="46"/>
      <c r="BB8" s="46">
        <f>データ!U6</f>
        <v>64.599999999999994</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23.42</v>
      </c>
      <c r="Q10" s="46"/>
      <c r="R10" s="46"/>
      <c r="S10" s="46"/>
      <c r="T10" s="46"/>
      <c r="U10" s="46"/>
      <c r="V10" s="46"/>
      <c r="W10" s="46">
        <f>データ!Q6</f>
        <v>94.65</v>
      </c>
      <c r="X10" s="46"/>
      <c r="Y10" s="46"/>
      <c r="Z10" s="46"/>
      <c r="AA10" s="46"/>
      <c r="AB10" s="46"/>
      <c r="AC10" s="46"/>
      <c r="AD10" s="47">
        <f>データ!R6</f>
        <v>3007</v>
      </c>
      <c r="AE10" s="47"/>
      <c r="AF10" s="47"/>
      <c r="AG10" s="47"/>
      <c r="AH10" s="47"/>
      <c r="AI10" s="47"/>
      <c r="AJ10" s="47"/>
      <c r="AK10" s="2"/>
      <c r="AL10" s="47">
        <f>データ!V6</f>
        <v>8310</v>
      </c>
      <c r="AM10" s="47"/>
      <c r="AN10" s="47"/>
      <c r="AO10" s="47"/>
      <c r="AP10" s="47"/>
      <c r="AQ10" s="47"/>
      <c r="AR10" s="47"/>
      <c r="AS10" s="47"/>
      <c r="AT10" s="46">
        <f>データ!W6</f>
        <v>5.19</v>
      </c>
      <c r="AU10" s="46"/>
      <c r="AV10" s="46"/>
      <c r="AW10" s="46"/>
      <c r="AX10" s="46"/>
      <c r="AY10" s="46"/>
      <c r="AZ10" s="46"/>
      <c r="BA10" s="46"/>
      <c r="BB10" s="46">
        <f>データ!X6</f>
        <v>1601.16</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vaK66t2rOch0ZBb7pIKsmVAJk3263dZi7lfjcJ7Vxza5gTnSTENbiuyxx+29pb2WNw9WgW4xagbZ7CgxT4mIag==" saltValue="8n0GaJAeLWKMcq2I2TIJ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322091</v>
      </c>
      <c r="D6" s="19">
        <f t="shared" si="3"/>
        <v>47</v>
      </c>
      <c r="E6" s="19">
        <f t="shared" si="3"/>
        <v>17</v>
      </c>
      <c r="F6" s="19">
        <f t="shared" si="3"/>
        <v>5</v>
      </c>
      <c r="G6" s="19">
        <f t="shared" si="3"/>
        <v>0</v>
      </c>
      <c r="H6" s="19" t="str">
        <f t="shared" si="3"/>
        <v>島根県　雲南市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23.42</v>
      </c>
      <c r="Q6" s="20">
        <f t="shared" si="3"/>
        <v>94.65</v>
      </c>
      <c r="R6" s="20">
        <f t="shared" si="3"/>
        <v>3007</v>
      </c>
      <c r="S6" s="20">
        <f t="shared" si="3"/>
        <v>35738</v>
      </c>
      <c r="T6" s="20">
        <f t="shared" si="3"/>
        <v>553.17999999999995</v>
      </c>
      <c r="U6" s="20">
        <f t="shared" si="3"/>
        <v>64.599999999999994</v>
      </c>
      <c r="V6" s="20">
        <f t="shared" si="3"/>
        <v>8310</v>
      </c>
      <c r="W6" s="20">
        <f t="shared" si="3"/>
        <v>5.19</v>
      </c>
      <c r="X6" s="20">
        <f t="shared" si="3"/>
        <v>1601.16</v>
      </c>
      <c r="Y6" s="21">
        <f>IF(Y7="",NA(),Y7)</f>
        <v>81.37</v>
      </c>
      <c r="Z6" s="21">
        <f t="shared" ref="Z6:AH6" si="4">IF(Z7="",NA(),Z7)</f>
        <v>76.91</v>
      </c>
      <c r="AA6" s="21">
        <f t="shared" si="4"/>
        <v>76.98</v>
      </c>
      <c r="AB6" s="21">
        <f t="shared" si="4"/>
        <v>76.430000000000007</v>
      </c>
      <c r="AC6" s="21">
        <f t="shared" si="4"/>
        <v>74.66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1278.3499999999999</v>
      </c>
      <c r="BG6" s="21">
        <f t="shared" ref="BG6:BO6" si="7">IF(BG7="",NA(),BG7)</f>
        <v>166.98</v>
      </c>
      <c r="BH6" s="21">
        <f t="shared" si="7"/>
        <v>35.07</v>
      </c>
      <c r="BI6" s="21">
        <f t="shared" si="7"/>
        <v>22.32</v>
      </c>
      <c r="BJ6" s="21">
        <f t="shared" si="7"/>
        <v>19.34</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75.55</v>
      </c>
      <c r="BR6" s="21">
        <f t="shared" ref="BR6:BZ6" si="8">IF(BR7="",NA(),BR7)</f>
        <v>66.81</v>
      </c>
      <c r="BS6" s="21">
        <f t="shared" si="8"/>
        <v>60.99</v>
      </c>
      <c r="BT6" s="21">
        <f t="shared" si="8"/>
        <v>59.95</v>
      </c>
      <c r="BU6" s="21">
        <f t="shared" si="8"/>
        <v>60.52</v>
      </c>
      <c r="BV6" s="21">
        <f t="shared" si="8"/>
        <v>65.39</v>
      </c>
      <c r="BW6" s="21">
        <f t="shared" si="8"/>
        <v>65.37</v>
      </c>
      <c r="BX6" s="21">
        <f t="shared" si="8"/>
        <v>68.11</v>
      </c>
      <c r="BY6" s="21">
        <f t="shared" si="8"/>
        <v>67.23</v>
      </c>
      <c r="BZ6" s="21">
        <f t="shared" si="8"/>
        <v>61.82</v>
      </c>
      <c r="CA6" s="20" t="str">
        <f>IF(CA7="","",IF(CA7="-","【-】","【"&amp;SUBSTITUTE(TEXT(CA7,"#,##0.00"),"-","△")&amp;"】"))</f>
        <v>【57.02】</v>
      </c>
      <c r="CB6" s="21">
        <f>IF(CB7="",NA(),CB7)</f>
        <v>219.54</v>
      </c>
      <c r="CC6" s="21">
        <f t="shared" ref="CC6:CK6" si="9">IF(CC7="",NA(),CC7)</f>
        <v>249.7</v>
      </c>
      <c r="CD6" s="21">
        <f t="shared" si="9"/>
        <v>273.63</v>
      </c>
      <c r="CE6" s="21">
        <f t="shared" si="9"/>
        <v>277.8</v>
      </c>
      <c r="CF6" s="21">
        <f t="shared" si="9"/>
        <v>299.87</v>
      </c>
      <c r="CG6" s="21">
        <f t="shared" si="9"/>
        <v>230.88</v>
      </c>
      <c r="CH6" s="21">
        <f t="shared" si="9"/>
        <v>228.99</v>
      </c>
      <c r="CI6" s="21">
        <f t="shared" si="9"/>
        <v>222.41</v>
      </c>
      <c r="CJ6" s="21">
        <f t="shared" si="9"/>
        <v>228.21</v>
      </c>
      <c r="CK6" s="21">
        <f t="shared" si="9"/>
        <v>246.9</v>
      </c>
      <c r="CL6" s="20" t="str">
        <f>IF(CL7="","",IF(CL7="-","【-】","【"&amp;SUBSTITUTE(TEXT(CL7,"#,##0.00"),"-","△")&amp;"】"))</f>
        <v>【273.68】</v>
      </c>
      <c r="CM6" s="21">
        <f>IF(CM7="",NA(),CM7)</f>
        <v>55.46</v>
      </c>
      <c r="CN6" s="21">
        <f t="shared" ref="CN6:CV6" si="10">IF(CN7="",NA(),CN7)</f>
        <v>53.15</v>
      </c>
      <c r="CO6" s="21">
        <f t="shared" si="10"/>
        <v>54.8</v>
      </c>
      <c r="CP6" s="21">
        <f t="shared" si="10"/>
        <v>52.92</v>
      </c>
      <c r="CQ6" s="21">
        <f t="shared" si="10"/>
        <v>44.81</v>
      </c>
      <c r="CR6" s="21">
        <f t="shared" si="10"/>
        <v>56.72</v>
      </c>
      <c r="CS6" s="21">
        <f t="shared" si="10"/>
        <v>54.06</v>
      </c>
      <c r="CT6" s="21">
        <f t="shared" si="10"/>
        <v>55.26</v>
      </c>
      <c r="CU6" s="21">
        <f t="shared" si="10"/>
        <v>54.54</v>
      </c>
      <c r="CV6" s="21">
        <f t="shared" si="10"/>
        <v>52.9</v>
      </c>
      <c r="CW6" s="20" t="str">
        <f>IF(CW7="","",IF(CW7="-","【-】","【"&amp;SUBSTITUTE(TEXT(CW7,"#,##0.00"),"-","△")&amp;"】"))</f>
        <v>【52.55】</v>
      </c>
      <c r="CX6" s="21">
        <f>IF(CX7="",NA(),CX7)</f>
        <v>89.22</v>
      </c>
      <c r="CY6" s="21">
        <f t="shared" ref="CY6:DG6" si="11">IF(CY7="",NA(),CY7)</f>
        <v>90.78</v>
      </c>
      <c r="CZ6" s="21">
        <f t="shared" si="11"/>
        <v>91.05</v>
      </c>
      <c r="DA6" s="21">
        <f t="shared" si="11"/>
        <v>91.17</v>
      </c>
      <c r="DB6" s="21">
        <f t="shared" si="11"/>
        <v>91.12</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322091</v>
      </c>
      <c r="D7" s="23">
        <v>47</v>
      </c>
      <c r="E7" s="23">
        <v>17</v>
      </c>
      <c r="F7" s="23">
        <v>5</v>
      </c>
      <c r="G7" s="23">
        <v>0</v>
      </c>
      <c r="H7" s="23" t="s">
        <v>97</v>
      </c>
      <c r="I7" s="23" t="s">
        <v>98</v>
      </c>
      <c r="J7" s="23" t="s">
        <v>99</v>
      </c>
      <c r="K7" s="23" t="s">
        <v>100</v>
      </c>
      <c r="L7" s="23" t="s">
        <v>101</v>
      </c>
      <c r="M7" s="23" t="s">
        <v>102</v>
      </c>
      <c r="N7" s="24" t="s">
        <v>103</v>
      </c>
      <c r="O7" s="24" t="s">
        <v>104</v>
      </c>
      <c r="P7" s="24">
        <v>23.42</v>
      </c>
      <c r="Q7" s="24">
        <v>94.65</v>
      </c>
      <c r="R7" s="24">
        <v>3007</v>
      </c>
      <c r="S7" s="24">
        <v>35738</v>
      </c>
      <c r="T7" s="24">
        <v>553.17999999999995</v>
      </c>
      <c r="U7" s="24">
        <v>64.599999999999994</v>
      </c>
      <c r="V7" s="24">
        <v>8310</v>
      </c>
      <c r="W7" s="24">
        <v>5.19</v>
      </c>
      <c r="X7" s="24">
        <v>1601.16</v>
      </c>
      <c r="Y7" s="24">
        <v>81.37</v>
      </c>
      <c r="Z7" s="24">
        <v>76.91</v>
      </c>
      <c r="AA7" s="24">
        <v>76.98</v>
      </c>
      <c r="AB7" s="24">
        <v>76.430000000000007</v>
      </c>
      <c r="AC7" s="24">
        <v>74.66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1278.3499999999999</v>
      </c>
      <c r="BG7" s="24">
        <v>166.98</v>
      </c>
      <c r="BH7" s="24">
        <v>35.07</v>
      </c>
      <c r="BI7" s="24">
        <v>22.32</v>
      </c>
      <c r="BJ7" s="24">
        <v>19.34</v>
      </c>
      <c r="BK7" s="24">
        <v>654.91999999999996</v>
      </c>
      <c r="BL7" s="24">
        <v>654.71</v>
      </c>
      <c r="BM7" s="24">
        <v>783.8</v>
      </c>
      <c r="BN7" s="24">
        <v>778.81</v>
      </c>
      <c r="BO7" s="24">
        <v>718.49</v>
      </c>
      <c r="BP7" s="24">
        <v>809.19</v>
      </c>
      <c r="BQ7" s="24">
        <v>75.55</v>
      </c>
      <c r="BR7" s="24">
        <v>66.81</v>
      </c>
      <c r="BS7" s="24">
        <v>60.99</v>
      </c>
      <c r="BT7" s="24">
        <v>59.95</v>
      </c>
      <c r="BU7" s="24">
        <v>60.52</v>
      </c>
      <c r="BV7" s="24">
        <v>65.39</v>
      </c>
      <c r="BW7" s="24">
        <v>65.37</v>
      </c>
      <c r="BX7" s="24">
        <v>68.11</v>
      </c>
      <c r="BY7" s="24">
        <v>67.23</v>
      </c>
      <c r="BZ7" s="24">
        <v>61.82</v>
      </c>
      <c r="CA7" s="24">
        <v>57.02</v>
      </c>
      <c r="CB7" s="24">
        <v>219.54</v>
      </c>
      <c r="CC7" s="24">
        <v>249.7</v>
      </c>
      <c r="CD7" s="24">
        <v>273.63</v>
      </c>
      <c r="CE7" s="24">
        <v>277.8</v>
      </c>
      <c r="CF7" s="24">
        <v>299.87</v>
      </c>
      <c r="CG7" s="24">
        <v>230.88</v>
      </c>
      <c r="CH7" s="24">
        <v>228.99</v>
      </c>
      <c r="CI7" s="24">
        <v>222.41</v>
      </c>
      <c r="CJ7" s="24">
        <v>228.21</v>
      </c>
      <c r="CK7" s="24">
        <v>246.9</v>
      </c>
      <c r="CL7" s="24">
        <v>273.68</v>
      </c>
      <c r="CM7" s="24">
        <v>55.46</v>
      </c>
      <c r="CN7" s="24">
        <v>53.15</v>
      </c>
      <c r="CO7" s="24">
        <v>54.8</v>
      </c>
      <c r="CP7" s="24">
        <v>52.92</v>
      </c>
      <c r="CQ7" s="24">
        <v>44.81</v>
      </c>
      <c r="CR7" s="24">
        <v>56.72</v>
      </c>
      <c r="CS7" s="24">
        <v>54.06</v>
      </c>
      <c r="CT7" s="24">
        <v>55.26</v>
      </c>
      <c r="CU7" s="24">
        <v>54.54</v>
      </c>
      <c r="CV7" s="24">
        <v>52.9</v>
      </c>
      <c r="CW7" s="24">
        <v>52.55</v>
      </c>
      <c r="CX7" s="24">
        <v>89.22</v>
      </c>
      <c r="CY7" s="24">
        <v>90.78</v>
      </c>
      <c r="CZ7" s="24">
        <v>91.05</v>
      </c>
      <c r="DA7" s="24">
        <v>91.17</v>
      </c>
      <c r="DB7" s="24">
        <v>91.12</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2024-01-22T06:40:29Z</cp:lastPrinted>
  <dcterms:created xsi:type="dcterms:W3CDTF">2023-12-12T02:55:19Z</dcterms:created>
  <dcterms:modified xsi:type="dcterms:W3CDTF">2024-01-22T06:40:32Z</dcterms:modified>
  <cp:category/>
</cp:coreProperties>
</file>