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5年度\20240116_公営企業に係る「経営比較分析表」の分析等について\市回答\"/>
    </mc:Choice>
  </mc:AlternateContent>
  <workbookProtection workbookAlgorithmName="SHA-512" workbookHashValue="Axn2xenKfU+62ZGR6cX1+IRlWomViWJcB1xADZZD8FdwDIvtrJNkqxeJVKVRmkjkqez1ekxhcAKvkupki4FBwQ==" workbookSaltValue="AA5Y6gBo2nPrCxZa19GXw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<sst xmlns="http://schemas.openxmlformats.org/spreadsheetml/2006/main" count="340" uniqueCount="182">
  <si>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</si>
  <si>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</si>
  <si>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</si>
  <si>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</si>
  <si>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</si>
  <si>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</si>
  <si>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</si>
  <si>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</si>
  <si>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</si>
  <si>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</si>
  <si>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</si>
  <si>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</si>
  <si>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</si>
  <si>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</si>
  <si>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</si>
  <si>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</si>
  <si>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</si>
  <si>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</si>
  <si>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</si>
  <si>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</si>
  <si>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</si>
  <si>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</si>
  <si>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</si>
  <si>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</si>
  <si>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</si>
  <si>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</si>
  <si>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</si>
  <si>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</si>
  <si>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</si>
  <si>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</si>
  <si>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</si>
  <si>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</si>
  <si>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</si>
  <si>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</si>
  <si>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</si>
  <si>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</si>
  <si>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</si>
  <si>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</si>
  <si>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</si>
  <si>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</si>
  <si>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</si>
  <si>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</si>
  <si>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</si>
  <si>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</si>
  <si>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</si>
  <si>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</si>
  <si>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</si>
  <si>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</si>
  <si>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</si>
  <si>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</si>
  <si>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</si>
  <si>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</si>
  <si>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</si>
  <si>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</si>
  <si>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</si>
  <si>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</si>
  <si>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</si>
  <si>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</si>
  <si>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</si>
  <si>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</si>
  <si>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</si>
  <si>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</si>
  <si>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</si>
  <si>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</si>
  <si>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</si>
  <si>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</si>
  <si>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</si>
  <si>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</si>
  <si>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</si>
  <si>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</si>
  <si>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</si>
  <si>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</si>
  <si>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</si>
  <si>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</si>
  <si>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</si>
  <si>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</si>
  <si>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</si>
  <si>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</si>
  <si>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</si>
  <si>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</si>
  <si>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</si>
  <si>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</si>
  <si>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</si>
  <si>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</si>
  <si>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</si>
  <si>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</si>
  <si>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</si>
  <si>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</si>
  <si>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</si>
  <si>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</si>
  <si>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</si>
  <si>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</si>
  <si>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</si>
  <si>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</si>
  <si>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</si>
  <si>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</si>
  <si>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</si>
  <si>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</si>
  <si>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</si>
  <si>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</si>
  <si>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</si>
  <si>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</si>
  <si>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</si>
  <si>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</si>
  <si>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</si>
  <si>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</si>
  <si>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</si>
  <si>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</si>
  <si>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</si>
  <si>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</si>
  <si>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</si>
  <si>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</si>
  <si>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</si>
  <si>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</si>
  <si>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</si>
  <si>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</si>
  <si>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</si>
  <si>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</si>
  <si>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</si>
  <si>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</si>
  <si>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</si>
  <si>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</si>
  <si>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</si>
  <si>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</si>
  <si>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</si>
  <si>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</si>
  <si>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</si>
  <si>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</si>
  <si>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</si>
  <si>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</si>
  <si>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</si>
  <si>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</si>
  <si>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</si>
  <si>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</si>
  <si>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</si>
  <si>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</si>
  <si>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</si>
  <si>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</si>
  <si>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</si>
  <si>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</si>
  <si>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</si>
  <si>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</si>
  <si>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</si>
  <si>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</si>
  <si>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</si>
  <si>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</si>
  <si>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</si>
  <si>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</si>
  <si>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</si>
  <si>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</si>
  <si>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</si>
  <si>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</si>
  <si>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</si>
  <si>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</si>
  <si>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</si>
  <si>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</si>
  <si>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</si>
  <si>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</si>
  <si>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</si>
  <si>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</si>
  <si>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</si>
  <si>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雲南市</t>
  </si>
  <si>
    <t>雲南市立病院</t>
  </si>
  <si>
    <t>条例全部</t>
  </si>
  <si>
    <t>病院事業</t>
  </si>
  <si>
    <t>一般病院</t>
  </si>
  <si>
    <t>200床以上～300床未満</t>
  </si>
  <si>
    <t>自治体職員</t>
  </si>
  <si>
    <t>直営</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</si>
  <si>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</si>
  <si>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</si>
  <si>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</si>
  <si>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</si>
  <si>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</si>
  <si>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</si>
  <si>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</si>
  <si>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</si>
  <si>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</si>
  <si>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は100％を超えているが②③では70％台であり、これはコロナ関連補助金によるところが大きい経常収支であること、医業収益を大きく占めるはずの入院収益がコロナ病床確保や入院制限等で減収した一方で、給与費や経費・減価償却費、またコロナ対応のための材料費等の医業費用が大幅に増加したことを表している。④の病床利用率の低下はコロナ病床確保等の影響を多大に受けた結果である。⑤⑥の診療単価についてはコロナ患者受入れにより上昇しているが類似病院平均値を大きく下回る。⑦⑧の給与費や材料費の増額は患者数や医療提供に関わる費用であるため削減は慎重に行うこととし、医業収支を改善するために収益確保に努める。令和6年度に包括医療費算定へ移行する計画のもと、令和4年度から効率的な病床管理を行い急性期一般病棟の収益単価アップを目指している。また出来高算定部分の更なる充実を図り、他病棟も同様に診療単価アップを目指し入院収益全体の増収を図る。</t>
    <rPh sb="8" eb="9">
      <t>コ</t>
    </rPh>
    <rPh sb="21" eb="22">
      <t>ダイ</t>
    </rPh>
    <rPh sb="32" eb="34">
      <t>カンレン</t>
    </rPh>
    <rPh sb="34" eb="37">
      <t>ホジョキン</t>
    </rPh>
    <rPh sb="44" eb="45">
      <t>オオ</t>
    </rPh>
    <rPh sb="47" eb="49">
      <t>ケイジョウ</t>
    </rPh>
    <rPh sb="49" eb="51">
      <t>シュウシ</t>
    </rPh>
    <rPh sb="57" eb="59">
      <t>イギョウ</t>
    </rPh>
    <rPh sb="59" eb="61">
      <t>シュウエキ</t>
    </rPh>
    <rPh sb="62" eb="63">
      <t>オオ</t>
    </rPh>
    <rPh sb="65" eb="66">
      <t>シ</t>
    </rPh>
    <rPh sb="71" eb="73">
      <t>ニュウイン</t>
    </rPh>
    <rPh sb="73" eb="75">
      <t>シュウエキ</t>
    </rPh>
    <rPh sb="79" eb="81">
      <t>ビョウショウ</t>
    </rPh>
    <rPh sb="81" eb="83">
      <t>カクホ</t>
    </rPh>
    <rPh sb="84" eb="86">
      <t>ニュウイン</t>
    </rPh>
    <rPh sb="86" eb="88">
      <t>セイゲン</t>
    </rPh>
    <rPh sb="88" eb="89">
      <t>トウ</t>
    </rPh>
    <rPh sb="90" eb="92">
      <t>ゲンシュウ</t>
    </rPh>
    <rPh sb="94" eb="96">
      <t>イッポウ</t>
    </rPh>
    <rPh sb="98" eb="101">
      <t>キュウヨヒ</t>
    </rPh>
    <rPh sb="102" eb="104">
      <t>ケイヒ</t>
    </rPh>
    <rPh sb="105" eb="107">
      <t>ゲンカ</t>
    </rPh>
    <rPh sb="107" eb="110">
      <t>ショウキャクヒ</t>
    </rPh>
    <rPh sb="116" eb="118">
      <t>タイオウ</t>
    </rPh>
    <rPh sb="122" eb="125">
      <t>ザイリョウヒ</t>
    </rPh>
    <rPh sb="125" eb="126">
      <t>トウ</t>
    </rPh>
    <rPh sb="127" eb="129">
      <t>イギョウ</t>
    </rPh>
    <rPh sb="129" eb="131">
      <t>ヒヨウ</t>
    </rPh>
    <rPh sb="132" eb="134">
      <t>オオハバ</t>
    </rPh>
    <rPh sb="135" eb="137">
      <t>ゾウカ</t>
    </rPh>
    <rPh sb="142" eb="143">
      <t>アラワ</t>
    </rPh>
    <rPh sb="150" eb="155">
      <t>ビョウショウリヨウリツ</t>
    </rPh>
    <rPh sb="156" eb="158">
      <t>テイカ</t>
    </rPh>
    <rPh sb="162" eb="164">
      <t>ビョウショウ</t>
    </rPh>
    <rPh sb="164" eb="166">
      <t>カクホ</t>
    </rPh>
    <rPh sb="166" eb="167">
      <t>トウ</t>
    </rPh>
    <rPh sb="168" eb="170">
      <t>エイキョウ</t>
    </rPh>
    <rPh sb="171" eb="173">
      <t>タダイ</t>
    </rPh>
    <rPh sb="174" eb="175">
      <t>ウ</t>
    </rPh>
    <rPh sb="177" eb="179">
      <t>ケッカ</t>
    </rPh>
    <rPh sb="186" eb="188">
      <t>シンリョウ</t>
    </rPh>
    <rPh sb="188" eb="190">
      <t>タンカ</t>
    </rPh>
    <rPh sb="198" eb="200">
      <t>カンジャ</t>
    </rPh>
    <rPh sb="206" eb="208">
      <t>ジョウショウ</t>
    </rPh>
    <rPh sb="213" eb="215">
      <t>ルイジ</t>
    </rPh>
    <rPh sb="215" eb="217">
      <t>ビョウイン</t>
    </rPh>
    <rPh sb="217" eb="220">
      <t>ヘイキンチ</t>
    </rPh>
    <rPh sb="221" eb="222">
      <t>オオ</t>
    </rPh>
    <rPh sb="224" eb="226">
      <t>シタマワ</t>
    </rPh>
    <rPh sb="231" eb="234">
      <t>キュウヨヒ</t>
    </rPh>
    <rPh sb="242" eb="245">
      <t>カンジャスウ</t>
    </rPh>
    <rPh sb="246" eb="248">
      <t>イリョウ</t>
    </rPh>
    <rPh sb="248" eb="250">
      <t>テイキョウ</t>
    </rPh>
    <rPh sb="251" eb="252">
      <t>カカ</t>
    </rPh>
    <rPh sb="254" eb="256">
      <t>ヒヨウ</t>
    </rPh>
    <rPh sb="261" eb="263">
      <t>サクゲン</t>
    </rPh>
    <rPh sb="264" eb="266">
      <t>シンチョウ</t>
    </rPh>
    <rPh sb="267" eb="268">
      <t>オコナ</t>
    </rPh>
    <rPh sb="274" eb="276">
      <t>イギョウ</t>
    </rPh>
    <rPh sb="276" eb="278">
      <t>シュウシ</t>
    </rPh>
    <rPh sb="279" eb="281">
      <t>カイゼン</t>
    </rPh>
    <rPh sb="286" eb="288">
      <t>シュウエキ</t>
    </rPh>
    <rPh sb="288" eb="290">
      <t>カクホ</t>
    </rPh>
    <rPh sb="291" eb="292">
      <t>ツト</t>
    </rPh>
    <rPh sb="295" eb="297">
      <t>レイワ</t>
    </rPh>
    <rPh sb="298" eb="300">
      <t>ネンド</t>
    </rPh>
    <rPh sb="301" eb="303">
      <t>ホウカツ</t>
    </rPh>
    <rPh sb="303" eb="305">
      <t>イリョウ</t>
    </rPh>
    <rPh sb="305" eb="306">
      <t>ヒ</t>
    </rPh>
    <rPh sb="306" eb="308">
      <t>サンテイ</t>
    </rPh>
    <rPh sb="309" eb="311">
      <t>イコウ</t>
    </rPh>
    <rPh sb="313" eb="315">
      <t>ケイカク</t>
    </rPh>
    <rPh sb="319" eb="321">
      <t>レイワ</t>
    </rPh>
    <rPh sb="322" eb="324">
      <t>ネンド</t>
    </rPh>
    <rPh sb="326" eb="328">
      <t>コウリツ</t>
    </rPh>
    <rPh sb="328" eb="329">
      <t>テキ</t>
    </rPh>
    <rPh sb="330" eb="332">
      <t>ビョウショウ</t>
    </rPh>
    <rPh sb="332" eb="334">
      <t>カンリ</t>
    </rPh>
    <rPh sb="335" eb="336">
      <t>オコナ</t>
    </rPh>
    <rPh sb="337" eb="340">
      <t>キュウセイキ</t>
    </rPh>
    <rPh sb="340" eb="342">
      <t>イッパン</t>
    </rPh>
    <rPh sb="342" eb="344">
      <t>ビョウトウ</t>
    </rPh>
    <rPh sb="345" eb="347">
      <t>シュウエキ</t>
    </rPh>
    <rPh sb="347" eb="349">
      <t>タンカ</t>
    </rPh>
    <rPh sb="353" eb="355">
      <t>メザ</t>
    </rPh>
    <rPh sb="362" eb="365">
      <t>デキダカ</t>
    </rPh>
    <rPh sb="365" eb="367">
      <t>サンテイ</t>
    </rPh>
    <rPh sb="367" eb="369">
      <t>ブブン</t>
    </rPh>
    <rPh sb="370" eb="371">
      <t>サラ</t>
    </rPh>
    <rPh sb="373" eb="375">
      <t>ジュウジツ</t>
    </rPh>
    <rPh sb="376" eb="377">
      <t>ハカ</t>
    </rPh>
    <rPh sb="379" eb="380">
      <t>タ</t>
    </rPh>
    <rPh sb="380" eb="382">
      <t>ビョウトウ</t>
    </rPh>
    <rPh sb="383" eb="385">
      <t>ドウヨウ</t>
    </rPh>
    <rPh sb="386" eb="388">
      <t>シンリョウ</t>
    </rPh>
    <rPh sb="388" eb="390">
      <t>タンカ</t>
    </rPh>
    <rPh sb="394" eb="396">
      <t>メザ</t>
    </rPh>
    <rPh sb="397" eb="399">
      <t>ニュウイン</t>
    </rPh>
    <rPh sb="399" eb="401">
      <t>シュウエキ</t>
    </rPh>
    <rPh sb="401" eb="403">
      <t>ゼンタイ</t>
    </rPh>
    <rPh sb="404" eb="406">
      <t>ゾウシュウ</t>
    </rPh>
    <rPh sb="407" eb="408">
      <t>ハカ</t>
    </rPh>
    <phoneticPr fontId="5"/>
  </si>
  <si>
    <t>「救急告示病院」「災害拠点病院」「感染症指定医療機関」の指定を受け、有事の際にはその機関としての機能を発揮した医療提供を行う役割がある。雲南医療圏域の中核病院として位置づけられている当院は、急性期の機能を維持しながら回復期・慢性期の病床を備えたケアミックス病院として、地域に求められる医療機能を整備している。
　さらに訪問診療や訪問看護・リハビリの「在宅医療」、附属診療所運営や無医地区への巡回診療などの「へき地医療」、ドック検診や健康教室開催などの「予防医療」を行い、地域包括ケアシステム構築推進に向けた病院が果たすべき中心的役割を担っている。
　また、医師・看護師をはじめとする地域医療を担う医療職の人材育成にも注力し、実習・研修体制を整備しいている。</t>
    <rPh sb="1" eb="3">
      <t>キュウキュウ</t>
    </rPh>
    <rPh sb="3" eb="5">
      <t>コクジ</t>
    </rPh>
    <rPh sb="5" eb="7">
      <t>ビョウイン</t>
    </rPh>
    <rPh sb="9" eb="11">
      <t>サイガイ</t>
    </rPh>
    <rPh sb="11" eb="13">
      <t>キョテン</t>
    </rPh>
    <rPh sb="13" eb="15">
      <t>ビョウイン</t>
    </rPh>
    <rPh sb="17" eb="20">
      <t>カンセンショウ</t>
    </rPh>
    <rPh sb="20" eb="22">
      <t>シテイ</t>
    </rPh>
    <rPh sb="22" eb="24">
      <t>イリョウ</t>
    </rPh>
    <rPh sb="24" eb="26">
      <t>キカン</t>
    </rPh>
    <rPh sb="28" eb="30">
      <t>シテイ</t>
    </rPh>
    <rPh sb="31" eb="32">
      <t>ウ</t>
    </rPh>
    <rPh sb="34" eb="36">
      <t>ユウジ</t>
    </rPh>
    <rPh sb="37" eb="38">
      <t>サイ</t>
    </rPh>
    <rPh sb="42" eb="44">
      <t>キカン</t>
    </rPh>
    <rPh sb="48" eb="50">
      <t>キノウ</t>
    </rPh>
    <rPh sb="51" eb="53">
      <t>ハッキ</t>
    </rPh>
    <rPh sb="55" eb="57">
      <t>イリョウ</t>
    </rPh>
    <rPh sb="57" eb="59">
      <t>テイキョウ</t>
    </rPh>
    <rPh sb="60" eb="61">
      <t>オコナ</t>
    </rPh>
    <rPh sb="62" eb="64">
      <t>ヤクワリ</t>
    </rPh>
    <rPh sb="68" eb="70">
      <t>ウンナン</t>
    </rPh>
    <rPh sb="70" eb="72">
      <t>イリョウ</t>
    </rPh>
    <rPh sb="72" eb="74">
      <t>ケンイキ</t>
    </rPh>
    <rPh sb="75" eb="79">
      <t>チュウカクビョウイン</t>
    </rPh>
    <rPh sb="82" eb="84">
      <t>イチ</t>
    </rPh>
    <rPh sb="91" eb="93">
      <t>トウイン</t>
    </rPh>
    <rPh sb="95" eb="98">
      <t>キュウセイキ</t>
    </rPh>
    <rPh sb="99" eb="101">
      <t>キノウ</t>
    </rPh>
    <rPh sb="102" eb="104">
      <t>イジ</t>
    </rPh>
    <rPh sb="108" eb="111">
      <t>カイフクキ</t>
    </rPh>
    <rPh sb="112" eb="115">
      <t>マンセイキ</t>
    </rPh>
    <rPh sb="116" eb="118">
      <t>ビョウショウ</t>
    </rPh>
    <rPh sb="119" eb="120">
      <t>ソナ</t>
    </rPh>
    <rPh sb="128" eb="130">
      <t>ビョウイン</t>
    </rPh>
    <rPh sb="134" eb="136">
      <t>チイキ</t>
    </rPh>
    <rPh sb="137" eb="138">
      <t>モト</t>
    </rPh>
    <rPh sb="142" eb="144">
      <t>イリョウ</t>
    </rPh>
    <rPh sb="144" eb="146">
      <t>キノウ</t>
    </rPh>
    <rPh sb="147" eb="149">
      <t>セイビ</t>
    </rPh>
    <rPh sb="159" eb="161">
      <t>ホウモン</t>
    </rPh>
    <rPh sb="161" eb="163">
      <t>シンリョウ</t>
    </rPh>
    <rPh sb="164" eb="166">
      <t>ホウモン</t>
    </rPh>
    <rPh sb="166" eb="168">
      <t>カンゴ</t>
    </rPh>
    <rPh sb="175" eb="177">
      <t>ザイタク</t>
    </rPh>
    <rPh sb="177" eb="179">
      <t>イリョウ</t>
    </rPh>
    <rPh sb="181" eb="185">
      <t>フゾクシンリョウ</t>
    </rPh>
    <rPh sb="185" eb="186">
      <t>ショ</t>
    </rPh>
    <rPh sb="186" eb="188">
      <t>ウンエイ</t>
    </rPh>
    <rPh sb="189" eb="193">
      <t>ムイチク</t>
    </rPh>
    <rPh sb="195" eb="197">
      <t>ジュンカイ</t>
    </rPh>
    <rPh sb="197" eb="199">
      <t>シンリョウ</t>
    </rPh>
    <rPh sb="205" eb="206">
      <t>チ</t>
    </rPh>
    <rPh sb="206" eb="208">
      <t>イリョウ</t>
    </rPh>
    <rPh sb="213" eb="215">
      <t>ケンシン</t>
    </rPh>
    <rPh sb="216" eb="218">
      <t>ケンコウ</t>
    </rPh>
    <rPh sb="218" eb="220">
      <t>キョウシツ</t>
    </rPh>
    <rPh sb="220" eb="222">
      <t>カイサイ</t>
    </rPh>
    <rPh sb="226" eb="228">
      <t>ヨボウ</t>
    </rPh>
    <rPh sb="228" eb="230">
      <t>イリョウ</t>
    </rPh>
    <rPh sb="232" eb="233">
      <t>オコナ</t>
    </rPh>
    <rPh sb="235" eb="237">
      <t>チイキ</t>
    </rPh>
    <rPh sb="237" eb="239">
      <t>ホウカツ</t>
    </rPh>
    <rPh sb="245" eb="247">
      <t>コウチク</t>
    </rPh>
    <rPh sb="247" eb="249">
      <t>スイシン</t>
    </rPh>
    <rPh sb="250" eb="251">
      <t>ム</t>
    </rPh>
    <rPh sb="253" eb="255">
      <t>ビョウイン</t>
    </rPh>
    <rPh sb="256" eb="257">
      <t>ハ</t>
    </rPh>
    <rPh sb="261" eb="263">
      <t>チュウシン</t>
    </rPh>
    <rPh sb="263" eb="264">
      <t>テキ</t>
    </rPh>
    <rPh sb="264" eb="266">
      <t>ヤクワリ</t>
    </rPh>
    <rPh sb="267" eb="268">
      <t>ニナ</t>
    </rPh>
    <rPh sb="278" eb="280">
      <t>イシ</t>
    </rPh>
    <rPh sb="281" eb="284">
      <t>カンゴシ</t>
    </rPh>
    <rPh sb="291" eb="293">
      <t>チイキ</t>
    </rPh>
    <rPh sb="293" eb="295">
      <t>イリョウ</t>
    </rPh>
    <rPh sb="296" eb="297">
      <t>ニナ</t>
    </rPh>
    <rPh sb="298" eb="301">
      <t>イリョウショク</t>
    </rPh>
    <rPh sb="302" eb="304">
      <t>ジンザイ</t>
    </rPh>
    <rPh sb="304" eb="306">
      <t>イクセイ</t>
    </rPh>
    <rPh sb="308" eb="310">
      <t>チュウリョク</t>
    </rPh>
    <rPh sb="312" eb="314">
      <t>ジッシュウ</t>
    </rPh>
    <rPh sb="315" eb="317">
      <t>ケンシュウ</t>
    </rPh>
    <rPh sb="317" eb="319">
      <t>タイセイ</t>
    </rPh>
    <rPh sb="320" eb="322">
      <t>セイビ</t>
    </rPh>
    <phoneticPr fontId="5"/>
  </si>
  <si>
    <t>　雲南圏域の人口減少・高齢化に伴う医療ニーズの質・量の変化を見据え、質の高い医療を効率的に提供するためには、医療機関の機能分化・連携を進めていく必要がある。しかしそれを可能にするためには、中核病院の存続と安定した経営基盤の確立が不可欠である。令和元年度に終了した本館棟建設事業における企業債の償還が令和5年度から本格的に始まるため、経営強化プラン策定期間の経営が非常に重要となってくる。持続可能な医療提供体制を図るための人件費の増額、材料費や経費の高騰、減価償却費の計上等により経常収支の黒字化は当面厳しい状況である。これまで蓄積した内部留保資金を取り崩しながらの病院経営となるが、その取崩しを最小限にする取り組みを、経営強化プランに沿って取り組んでいく。</t>
    <rPh sb="30" eb="32">
      <t>ミス</t>
    </rPh>
    <rPh sb="34" eb="35">
      <t>シツ</t>
    </rPh>
    <rPh sb="36" eb="37">
      <t>タカ</t>
    </rPh>
    <rPh sb="38" eb="40">
      <t>イリョウ</t>
    </rPh>
    <rPh sb="41" eb="43">
      <t>コウリツ</t>
    </rPh>
    <rPh sb="43" eb="44">
      <t>テキ</t>
    </rPh>
    <rPh sb="45" eb="47">
      <t>テイキョウ</t>
    </rPh>
    <rPh sb="54" eb="56">
      <t>イリョウ</t>
    </rPh>
    <rPh sb="56" eb="58">
      <t>キカン</t>
    </rPh>
    <rPh sb="59" eb="63">
      <t>キノウブンカ</t>
    </rPh>
    <rPh sb="64" eb="66">
      <t>レンケイ</t>
    </rPh>
    <rPh sb="67" eb="68">
      <t>スス</t>
    </rPh>
    <rPh sb="72" eb="74">
      <t>ヒツヨウ</t>
    </rPh>
    <rPh sb="84" eb="86">
      <t>カノウ</t>
    </rPh>
    <rPh sb="94" eb="96">
      <t>チュウカク</t>
    </rPh>
    <rPh sb="96" eb="98">
      <t>ビョウイン</t>
    </rPh>
    <rPh sb="99" eb="101">
      <t>ソンゾク</t>
    </rPh>
    <rPh sb="102" eb="104">
      <t>アンテイ</t>
    </rPh>
    <rPh sb="106" eb="108">
      <t>ケイエイ</t>
    </rPh>
    <rPh sb="108" eb="110">
      <t>キバン</t>
    </rPh>
    <rPh sb="111" eb="113">
      <t>カクリツ</t>
    </rPh>
    <rPh sb="114" eb="117">
      <t>フカケツ</t>
    </rPh>
    <rPh sb="131" eb="134">
      <t>ホンカントウ</t>
    </rPh>
    <rPh sb="156" eb="159">
      <t>ホンカクテキ</t>
    </rPh>
    <rPh sb="160" eb="161">
      <t>ハジ</t>
    </rPh>
    <rPh sb="166" eb="168">
      <t>ケイエイ</t>
    </rPh>
    <rPh sb="168" eb="170">
      <t>キョウカ</t>
    </rPh>
    <rPh sb="173" eb="175">
      <t>サクテイ</t>
    </rPh>
    <rPh sb="175" eb="177">
      <t>キカン</t>
    </rPh>
    <rPh sb="178" eb="180">
      <t>ケイエイ</t>
    </rPh>
    <rPh sb="181" eb="183">
      <t>ヒジョウ</t>
    </rPh>
    <rPh sb="184" eb="186">
      <t>ジュウヨウ</t>
    </rPh>
    <rPh sb="193" eb="195">
      <t>ジゾク</t>
    </rPh>
    <rPh sb="195" eb="197">
      <t>カノウ</t>
    </rPh>
    <rPh sb="198" eb="200">
      <t>イリョウ</t>
    </rPh>
    <rPh sb="200" eb="202">
      <t>テイキョウ</t>
    </rPh>
    <rPh sb="202" eb="204">
      <t>タイセイ</t>
    </rPh>
    <rPh sb="205" eb="206">
      <t>ハカ</t>
    </rPh>
    <rPh sb="210" eb="213">
      <t>ジンケンヒ</t>
    </rPh>
    <rPh sb="214" eb="215">
      <t>ゾウ</t>
    </rPh>
    <rPh sb="215" eb="216">
      <t>ガク</t>
    </rPh>
    <rPh sb="217" eb="220">
      <t>ザイリョウヒ</t>
    </rPh>
    <rPh sb="221" eb="223">
      <t>ケイヒ</t>
    </rPh>
    <rPh sb="224" eb="226">
      <t>コウトウ</t>
    </rPh>
    <rPh sb="227" eb="232">
      <t>ゲンカショウキャクヒ</t>
    </rPh>
    <rPh sb="233" eb="235">
      <t>ケイジョウ</t>
    </rPh>
    <rPh sb="235" eb="236">
      <t>トウ</t>
    </rPh>
    <rPh sb="239" eb="243">
      <t>ケイジョウシュウシ</t>
    </rPh>
    <rPh sb="244" eb="247">
      <t>クロジカ</t>
    </rPh>
    <rPh sb="248" eb="250">
      <t>トウメン</t>
    </rPh>
    <rPh sb="250" eb="251">
      <t>キビ</t>
    </rPh>
    <rPh sb="253" eb="255">
      <t>ジョウキョウ</t>
    </rPh>
    <rPh sb="303" eb="304">
      <t>ト</t>
    </rPh>
    <rPh sb="305" eb="306">
      <t>ク</t>
    </rPh>
    <rPh sb="309" eb="311">
      <t>ケイエイ</t>
    </rPh>
    <rPh sb="311" eb="313">
      <t>キョウカ</t>
    </rPh>
    <rPh sb="317" eb="318">
      <t>ソ</t>
    </rPh>
    <rPh sb="320" eb="321">
      <t>ト</t>
    </rPh>
    <rPh sb="322" eb="323">
      <t>ク</t>
    </rPh>
    <phoneticPr fontId="5"/>
  </si>
  <si>
    <t>　①は令和元年度完成の新本館棟の影響により類似病院平均値を下回るが、平成2年竣工の管理棟および平成8年竣工の中央棟、また医師・看護師宿舎も老朽化しており、設備を含む改修・修繕が発生する見込みであることから、長期修繕計画に基づいた適切な施設の維持管理に努めることが課題である。
　②の器械備品については一定の割合で老朽化が進んでおり、減価償却率が令和4年度に初めて類似病院平均値を上回った。医療機器は耐用年数により更新が必要なものが多く、当院が維持すべき医療機能や経営状況を勘案し、機器の必要度や導入効果等から総合的に優先度を決定のうえ、医療機器更新計画をもとに状況に応じた投資を計画的に行っていく。
　③は、新本館棟完成の令和元年度から上昇しているが、元年度以降はほぼ横ばいで推移しており類似病院平均値を下回っている。</t>
    <rPh sb="3" eb="5">
      <t>レイワ</t>
    </rPh>
    <rPh sb="5" eb="7">
      <t>ガンネン</t>
    </rPh>
    <rPh sb="7" eb="8">
      <t>ド</t>
    </rPh>
    <rPh sb="8" eb="10">
      <t>カンセイ</t>
    </rPh>
    <rPh sb="11" eb="15">
      <t>シンホンカントウ</t>
    </rPh>
    <rPh sb="16" eb="18">
      <t>エイキョウ</t>
    </rPh>
    <rPh sb="21" eb="23">
      <t>ルイジ</t>
    </rPh>
    <rPh sb="23" eb="25">
      <t>ビョウイン</t>
    </rPh>
    <rPh sb="25" eb="28">
      <t>ヘイキンチ</t>
    </rPh>
    <rPh sb="29" eb="31">
      <t>シタマワ</t>
    </rPh>
    <rPh sb="34" eb="36">
      <t>ヘイセイ</t>
    </rPh>
    <rPh sb="37" eb="38">
      <t>ネン</t>
    </rPh>
    <rPh sb="38" eb="40">
      <t>シュンコウ</t>
    </rPh>
    <rPh sb="41" eb="44">
      <t>カンリトウ</t>
    </rPh>
    <rPh sb="47" eb="49">
      <t>ヘイセイ</t>
    </rPh>
    <rPh sb="50" eb="51">
      <t>ネン</t>
    </rPh>
    <rPh sb="51" eb="53">
      <t>シュンコウ</t>
    </rPh>
    <rPh sb="54" eb="57">
      <t>チュウオウトウ</t>
    </rPh>
    <rPh sb="60" eb="62">
      <t>イシ</t>
    </rPh>
    <rPh sb="63" eb="66">
      <t>カンゴシ</t>
    </rPh>
    <rPh sb="66" eb="68">
      <t>シュクシャ</t>
    </rPh>
    <rPh sb="69" eb="72">
      <t>ロウキュウカ</t>
    </rPh>
    <rPh sb="77" eb="79">
      <t>セツビ</t>
    </rPh>
    <rPh sb="80" eb="81">
      <t>フク</t>
    </rPh>
    <rPh sb="82" eb="84">
      <t>カイシュウ</t>
    </rPh>
    <rPh sb="85" eb="87">
      <t>シュウゼン</t>
    </rPh>
    <rPh sb="88" eb="90">
      <t>ハッセイ</t>
    </rPh>
    <rPh sb="92" eb="94">
      <t>ミコミ</t>
    </rPh>
    <rPh sb="103" eb="105">
      <t>チョウキ</t>
    </rPh>
    <rPh sb="105" eb="107">
      <t>シュウゼン</t>
    </rPh>
    <rPh sb="107" eb="109">
      <t>ケイカク</t>
    </rPh>
    <rPh sb="110" eb="111">
      <t>モト</t>
    </rPh>
    <rPh sb="114" eb="116">
      <t>テキセツ</t>
    </rPh>
    <rPh sb="117" eb="119">
      <t>シセツ</t>
    </rPh>
    <rPh sb="120" eb="122">
      <t>イジ</t>
    </rPh>
    <rPh sb="122" eb="124">
      <t>カンリ</t>
    </rPh>
    <rPh sb="125" eb="126">
      <t>ツト</t>
    </rPh>
    <rPh sb="131" eb="133">
      <t>カダイ</t>
    </rPh>
    <rPh sb="141" eb="143">
      <t>キカイ</t>
    </rPh>
    <rPh sb="143" eb="145">
      <t>ビヒン</t>
    </rPh>
    <rPh sb="150" eb="152">
      <t>イッテイ</t>
    </rPh>
    <rPh sb="153" eb="155">
      <t>ワリアイ</t>
    </rPh>
    <rPh sb="156" eb="159">
      <t>ロウキュウカ</t>
    </rPh>
    <rPh sb="160" eb="161">
      <t>スス</t>
    </rPh>
    <rPh sb="166" eb="168">
      <t>ゲンカ</t>
    </rPh>
    <rPh sb="168" eb="171">
      <t>ショウキャクリツ</t>
    </rPh>
    <rPh sb="172" eb="174">
      <t>レイワ</t>
    </rPh>
    <rPh sb="175" eb="177">
      <t>ネンド</t>
    </rPh>
    <rPh sb="178" eb="179">
      <t>ハジ</t>
    </rPh>
    <rPh sb="181" eb="183">
      <t>ルイジ</t>
    </rPh>
    <rPh sb="183" eb="185">
      <t>ビョウイン</t>
    </rPh>
    <rPh sb="185" eb="188">
      <t>ヘイキンチ</t>
    </rPh>
    <rPh sb="189" eb="191">
      <t>ウワマワ</t>
    </rPh>
    <rPh sb="194" eb="198">
      <t>イリョウキキ</t>
    </rPh>
    <rPh sb="199" eb="201">
      <t>タイヨウ</t>
    </rPh>
    <rPh sb="201" eb="203">
      <t>ネンスウ</t>
    </rPh>
    <rPh sb="206" eb="208">
      <t>コウシン</t>
    </rPh>
    <rPh sb="209" eb="211">
      <t>ヒツヨウ</t>
    </rPh>
    <rPh sb="215" eb="216">
      <t>オオ</t>
    </rPh>
    <rPh sb="218" eb="220">
      <t>トウイン</t>
    </rPh>
    <rPh sb="221" eb="223">
      <t>イジ</t>
    </rPh>
    <rPh sb="226" eb="228">
      <t>イリョウ</t>
    </rPh>
    <rPh sb="228" eb="230">
      <t>キノウ</t>
    </rPh>
    <rPh sb="231" eb="233">
      <t>ケイエイ</t>
    </rPh>
    <rPh sb="233" eb="235">
      <t>ジョウキョウ</t>
    </rPh>
    <rPh sb="236" eb="238">
      <t>カンアン</t>
    </rPh>
    <rPh sb="240" eb="242">
      <t>キキ</t>
    </rPh>
    <rPh sb="243" eb="246">
      <t>ヒツヨウド</t>
    </rPh>
    <rPh sb="247" eb="249">
      <t>ドウニュウ</t>
    </rPh>
    <rPh sb="249" eb="251">
      <t>コウカ</t>
    </rPh>
    <rPh sb="251" eb="252">
      <t>トウ</t>
    </rPh>
    <rPh sb="254" eb="257">
      <t>ソウゴウテキ</t>
    </rPh>
    <rPh sb="258" eb="261">
      <t>ユウセンド</t>
    </rPh>
    <rPh sb="262" eb="264">
      <t>ケッテイ</t>
    </rPh>
    <rPh sb="268" eb="272">
      <t>イリョウキキ</t>
    </rPh>
    <rPh sb="272" eb="274">
      <t>コウシン</t>
    </rPh>
    <rPh sb="274" eb="276">
      <t>ケイカク</t>
    </rPh>
    <rPh sb="280" eb="282">
      <t>ジョウキョウ</t>
    </rPh>
    <rPh sb="283" eb="284">
      <t>オウ</t>
    </rPh>
    <rPh sb="286" eb="288">
      <t>トウシ</t>
    </rPh>
    <rPh sb="289" eb="292">
      <t>ケイカクテキ</t>
    </rPh>
    <rPh sb="293" eb="294">
      <t>オコナ</t>
    </rPh>
    <rPh sb="304" eb="308">
      <t>シンホンカントウ</t>
    </rPh>
    <rPh sb="308" eb="310">
      <t>カンセイ</t>
    </rPh>
    <rPh sb="311" eb="313">
      <t>レイワ</t>
    </rPh>
    <rPh sb="313" eb="316">
      <t>ガンネンド</t>
    </rPh>
    <rPh sb="318" eb="320">
      <t>ジョウショウ</t>
    </rPh>
    <rPh sb="326" eb="329">
      <t>ガンネンド</t>
    </rPh>
    <rPh sb="329" eb="331">
      <t>イコウ</t>
    </rPh>
    <rPh sb="344" eb="346">
      <t>ルイジ</t>
    </rPh>
    <rPh sb="346" eb="348">
      <t>ビョウイン</t>
    </rPh>
    <rPh sb="348" eb="351">
      <t>ヘイキンチ</t>
    </rPh>
    <rPh sb="352" eb="354">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</si>
</sst>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90.9</c:v>
                </c:pt>
                <c:pt idx="1">
                  <c:v>89.2</c:v>
                </c:pt>
                <c:pt idx="2">
                  <c:v>80</c:v>
                </c:pt>
                <c:pt idx="3">
                  <c:v>79.5</c:v>
                </c:pt>
                <c:pt idx="4">
                  <c:v>74.7</c:v>
                </c:pt>
              </c:numCache>
            </c:numRef>
          </c:val>
          <c:extLst>
            <c:ext xmlns:c16="http://schemas.microsoft.com/office/drawing/2014/chart" uri="{C3380CC4-5D6E-409C-BE32-E72D297353CC}">
              <c16:uniqueId val="{00000000-4119-443B-82BE-282741EBF0E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4119-443B-82BE-282741EBF0E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83.1</c:v>
                </c:pt>
                <c:pt idx="1">
                  <c:v>82.2</c:v>
                </c:pt>
                <c:pt idx="2">
                  <c:v>75.3</c:v>
                </c:pt>
                <c:pt idx="3">
                  <c:v>76</c:v>
                </c:pt>
                <c:pt idx="4">
                  <c:v>74.900000000000006</c:v>
                </c:pt>
              </c:numCache>
            </c:numRef>
          </c:val>
          <c:extLst>
            <c:ext xmlns:c16="http://schemas.microsoft.com/office/drawing/2014/chart" uri="{C3380CC4-5D6E-409C-BE32-E72D297353CC}">
              <c16:uniqueId val="{00000000-4F27-4FA6-A4D5-9C78D42EFF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4F27-4FA6-A4D5-9C78D42EFF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86.9</c:v>
                </c:pt>
                <c:pt idx="1">
                  <c:v>85.9</c:v>
                </c:pt>
                <c:pt idx="2">
                  <c:v>79</c:v>
                </c:pt>
                <c:pt idx="3">
                  <c:v>79.7</c:v>
                </c:pt>
                <c:pt idx="4">
                  <c:v>78.099999999999994</c:v>
                </c:pt>
              </c:numCache>
            </c:numRef>
          </c:val>
          <c:extLst>
            <c:ext xmlns:c16="http://schemas.microsoft.com/office/drawing/2014/chart" uri="{C3380CC4-5D6E-409C-BE32-E72D297353CC}">
              <c16:uniqueId val="{00000000-477B-431B-B403-BCB74A5405D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477B-431B-B403-BCB74A5405D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90.7</c:v>
                </c:pt>
                <c:pt idx="1">
                  <c:v>90.7</c:v>
                </c:pt>
                <c:pt idx="2">
                  <c:v>96.3</c:v>
                </c:pt>
                <c:pt idx="3">
                  <c:v>104.7</c:v>
                </c:pt>
                <c:pt idx="4">
                  <c:v>101.5</c:v>
                </c:pt>
              </c:numCache>
            </c:numRef>
          </c:val>
          <c:extLst>
            <c:ext xmlns:c16="http://schemas.microsoft.com/office/drawing/2014/chart" uri="{C3380CC4-5D6E-409C-BE32-E72D297353CC}">
              <c16:uniqueId val="{00000000-3D3B-4F1B-8DA5-8D3E7746BA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3D3B-4F1B-8DA5-8D3E7746BA7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16.2</c:v>
                </c:pt>
                <c:pt idx="1">
                  <c:v>17.7</c:v>
                </c:pt>
                <c:pt idx="2">
                  <c:v>23</c:v>
                </c:pt>
                <c:pt idx="3">
                  <c:v>28.2</c:v>
                </c:pt>
                <c:pt idx="4">
                  <c:v>33.4</c:v>
                </c:pt>
              </c:numCache>
            </c:numRef>
          </c:val>
          <c:extLst>
            <c:ext xmlns:c16="http://schemas.microsoft.com/office/drawing/2014/chart" uri="{C3380CC4-5D6E-409C-BE32-E72D297353CC}">
              <c16:uniqueId val="{00000000-6548-4A48-8825-128A0E7404E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6548-4A48-8825-128A0E7404E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35.700000000000003</c:v>
                </c:pt>
                <c:pt idx="1">
                  <c:v>45.7</c:v>
                </c:pt>
                <c:pt idx="2">
                  <c:v>55.4</c:v>
                </c:pt>
                <c:pt idx="3">
                  <c:v>63.5</c:v>
                </c:pt>
                <c:pt idx="4">
                  <c:v>72.5</c:v>
                </c:pt>
              </c:numCache>
            </c:numRef>
          </c:val>
          <c:extLst>
            <c:ext xmlns:c16="http://schemas.microsoft.com/office/drawing/2014/chart" uri="{C3380CC4-5D6E-409C-BE32-E72D297353CC}">
              <c16:uniqueId val="{00000000-89F0-45D2-B3FE-474C7DA366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89F0-45D2-B3FE-474C7DA366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40565292</c:v>
                </c:pt>
                <c:pt idx="1">
                  <c:v>42760758</c:v>
                </c:pt>
                <c:pt idx="2">
                  <c:v>43151527</c:v>
                </c:pt>
                <c:pt idx="3">
                  <c:v>43455167</c:v>
                </c:pt>
                <c:pt idx="4">
                  <c:v>43596004</c:v>
                </c:pt>
              </c:numCache>
            </c:numRef>
          </c:val>
          <c:extLst>
            <c:ext xmlns:c16="http://schemas.microsoft.com/office/drawing/2014/chart" uri="{C3380CC4-5D6E-409C-BE32-E72D297353CC}">
              <c16:uniqueId val="{00000000-C4B9-4457-8F98-F2545C58C3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C4B9-4457-8F98-F2545C58C3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13.4</c:v>
                </c:pt>
                <c:pt idx="1">
                  <c:v>13.4</c:v>
                </c:pt>
                <c:pt idx="2">
                  <c:v>13.6</c:v>
                </c:pt>
                <c:pt idx="3">
                  <c:v>15</c:v>
                </c:pt>
                <c:pt idx="4">
                  <c:v>17.100000000000001</c:v>
                </c:pt>
              </c:numCache>
            </c:numRef>
          </c:val>
          <c:extLst>
            <c:ext xmlns:c16="http://schemas.microsoft.com/office/drawing/2014/chart" uri="{C3380CC4-5D6E-409C-BE32-E72D297353CC}">
              <c16:uniqueId val="{00000000-2E34-46D8-B3E2-81B3FFE64C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2E34-46D8-B3E2-81B3FFE64C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54.7</c:v>
                </c:pt>
                <c:pt idx="1">
                  <c:v>54.3</c:v>
                </c:pt>
                <c:pt idx="2">
                  <c:v>68.5</c:v>
                </c:pt>
                <c:pt idx="3">
                  <c:v>68.400000000000006</c:v>
                </c:pt>
                <c:pt idx="4">
                  <c:v>68.599999999999994</c:v>
                </c:pt>
              </c:numCache>
            </c:numRef>
          </c:val>
          <c:extLst>
            <c:ext xmlns:c16="http://schemas.microsoft.com/office/drawing/2014/chart" uri="{C3380CC4-5D6E-409C-BE32-E72D297353CC}">
              <c16:uniqueId val="{00000000-2CCB-4884-A65F-4AC0A073D2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2CCB-4884-A65F-4AC0A073D2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8150</c:v>
                </c:pt>
                <c:pt idx="1">
                  <c:v>8002</c:v>
                </c:pt>
                <c:pt idx="2">
                  <c:v>8065</c:v>
                </c:pt>
                <c:pt idx="3">
                  <c:v>8976</c:v>
                </c:pt>
                <c:pt idx="4">
                  <c:v>10077</c:v>
                </c:pt>
              </c:numCache>
            </c:numRef>
          </c:val>
          <c:extLst>
            <c:ext xmlns:c16="http://schemas.microsoft.com/office/drawing/2014/chart" uri="{C3380CC4-5D6E-409C-BE32-E72D297353CC}">
              <c16:uniqueId val="{00000000-C713-4F80-8537-D4985EBD1F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C713-4F80-8537-D4985EBD1F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29906</c:v>
                </c:pt>
                <c:pt idx="1">
                  <c:v>30718</c:v>
                </c:pt>
                <c:pt idx="2">
                  <c:v>30299</c:v>
                </c:pt>
                <c:pt idx="3">
                  <c:v>32376</c:v>
                </c:pt>
                <c:pt idx="4">
                  <c:v>34863</c:v>
                </c:pt>
              </c:numCache>
            </c:numRef>
          </c:val>
          <c:extLst>
            <c:ext xmlns:c16="http://schemas.microsoft.com/office/drawing/2014/chart" uri="{C3380CC4-5D6E-409C-BE32-E72D297353CC}">
              <c16:uniqueId val="{00000000-84B5-4849-826C-194FE94616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84B5-4849-826C-194FE94616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10.3</c:v>
                </c:pt>
                <c:pt idx="1">
                  <c:v>26.4</c:v>
                </c:pt>
                <c:pt idx="2">
                  <c:v>34.1</c:v>
                </c:pt>
                <c:pt idx="3">
                  <c:v>25.6</c:v>
                </c:pt>
                <c:pt idx="4">
                  <c:v>22.6</c:v>
                </c:pt>
              </c:numCache>
            </c:numRef>
          </c:val>
          <c:extLst>
            <c:ext xmlns:c16="http://schemas.microsoft.com/office/drawing/2014/chart" uri="{C3380CC4-5D6E-409C-BE32-E72D297353CC}">
              <c16:uniqueId val="{00000000-4AEE-4B0F-B4FE-CEF2E90E61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4AEE-4B0F-B4FE-CEF2E90E61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E3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島根県雲南市　雲南市立病院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78</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281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35738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25772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193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71</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90.7</v>
      </c>
      <c r="Q33" s="129"/>
      <c r="R33" s="129"/>
      <c r="S33" s="129"/>
      <c r="T33" s="129"/>
      <c r="U33" s="129"/>
      <c r="V33" s="129"/>
      <c r="W33" s="129"/>
      <c r="X33" s="129"/>
      <c r="Y33" s="129"/>
      <c r="Z33" s="129"/>
      <c r="AA33" s="129"/>
      <c r="AB33" s="129"/>
      <c r="AC33" s="129"/>
      <c r="AD33" s="130"/>
      <c r="AE33" s="128">
        <f>データ!AJ7</f>
        <v>90.7</v>
      </c>
      <c r="AF33" s="129"/>
      <c r="AG33" s="129"/>
      <c r="AH33" s="129"/>
      <c r="AI33" s="129"/>
      <c r="AJ33" s="129"/>
      <c r="AK33" s="129"/>
      <c r="AL33" s="129"/>
      <c r="AM33" s="129"/>
      <c r="AN33" s="129"/>
      <c r="AO33" s="129"/>
      <c r="AP33" s="129"/>
      <c r="AQ33" s="129"/>
      <c r="AR33" s="129"/>
      <c r="AS33" s="130"/>
      <c r="AT33" s="128">
        <f>データ!AK7</f>
        <v>96.3</v>
      </c>
      <c r="AU33" s="129"/>
      <c r="AV33" s="129"/>
      <c r="AW33" s="129"/>
      <c r="AX33" s="129"/>
      <c r="AY33" s="129"/>
      <c r="AZ33" s="129"/>
      <c r="BA33" s="129"/>
      <c r="BB33" s="129"/>
      <c r="BC33" s="129"/>
      <c r="BD33" s="129"/>
      <c r="BE33" s="129"/>
      <c r="BF33" s="129"/>
      <c r="BG33" s="129"/>
      <c r="BH33" s="130"/>
      <c r="BI33" s="128">
        <f>データ!AL7</f>
        <v>104.7</v>
      </c>
      <c r="BJ33" s="129"/>
      <c r="BK33" s="129"/>
      <c r="BL33" s="129"/>
      <c r="BM33" s="129"/>
      <c r="BN33" s="129"/>
      <c r="BO33" s="129"/>
      <c r="BP33" s="129"/>
      <c r="BQ33" s="129"/>
      <c r="BR33" s="129"/>
      <c r="BS33" s="129"/>
      <c r="BT33" s="129"/>
      <c r="BU33" s="129"/>
      <c r="BV33" s="129"/>
      <c r="BW33" s="130"/>
      <c r="BX33" s="128">
        <f>データ!AM7</f>
        <v>101.5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86.9</v>
      </c>
      <c r="DE33" s="129"/>
      <c r="DF33" s="129"/>
      <c r="DG33" s="129"/>
      <c r="DH33" s="129"/>
      <c r="DI33" s="129"/>
      <c r="DJ33" s="129"/>
      <c r="DK33" s="129"/>
      <c r="DL33" s="129"/>
      <c r="DM33" s="129"/>
      <c r="DN33" s="129"/>
      <c r="DO33" s="129"/>
      <c r="DP33" s="129"/>
      <c r="DQ33" s="129"/>
      <c r="DR33" s="130"/>
      <c r="DS33" s="128">
        <f>データ!AU7</f>
        <v>85.9</v>
      </c>
      <c r="DT33" s="129"/>
      <c r="DU33" s="129"/>
      <c r="DV33" s="129"/>
      <c r="DW33" s="129"/>
      <c r="DX33" s="129"/>
      <c r="DY33" s="129"/>
      <c r="DZ33" s="129"/>
      <c r="EA33" s="129"/>
      <c r="EB33" s="129"/>
      <c r="EC33" s="129"/>
      <c r="ED33" s="129"/>
      <c r="EE33" s="129"/>
      <c r="EF33" s="129"/>
      <c r="EG33" s="130"/>
      <c r="EH33" s="128">
        <f>データ!AV7</f>
        <v>79</v>
      </c>
      <c r="EI33" s="129"/>
      <c r="EJ33" s="129"/>
      <c r="EK33" s="129"/>
      <c r="EL33" s="129"/>
      <c r="EM33" s="129"/>
      <c r="EN33" s="129"/>
      <c r="EO33" s="129"/>
      <c r="EP33" s="129"/>
      <c r="EQ33" s="129"/>
      <c r="ER33" s="129"/>
      <c r="ES33" s="129"/>
      <c r="ET33" s="129"/>
      <c r="EU33" s="129"/>
      <c r="EV33" s="130"/>
      <c r="EW33" s="128">
        <f>データ!AW7</f>
        <v>79.7</v>
      </c>
      <c r="EX33" s="129"/>
      <c r="EY33" s="129"/>
      <c r="EZ33" s="129"/>
      <c r="FA33" s="129"/>
      <c r="FB33" s="129"/>
      <c r="FC33" s="129"/>
      <c r="FD33" s="129"/>
      <c r="FE33" s="129"/>
      <c r="FF33" s="129"/>
      <c r="FG33" s="129"/>
      <c r="FH33" s="129"/>
      <c r="FI33" s="129"/>
      <c r="FJ33" s="129"/>
      <c r="FK33" s="130"/>
      <c r="FL33" s="128">
        <f>データ!AX7</f>
        <v>78.099999999999994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83.1</v>
      </c>
      <c r="GS33" s="129"/>
      <c r="GT33" s="129"/>
      <c r="GU33" s="129"/>
      <c r="GV33" s="129"/>
      <c r="GW33" s="129"/>
      <c r="GX33" s="129"/>
      <c r="GY33" s="129"/>
      <c r="GZ33" s="129"/>
      <c r="HA33" s="129"/>
      <c r="HB33" s="129"/>
      <c r="HC33" s="129"/>
      <c r="HD33" s="129"/>
      <c r="HE33" s="129"/>
      <c r="HF33" s="130"/>
      <c r="HG33" s="128">
        <f>データ!BF7</f>
        <v>82.2</v>
      </c>
      <c r="HH33" s="129"/>
      <c r="HI33" s="129"/>
      <c r="HJ33" s="129"/>
      <c r="HK33" s="129"/>
      <c r="HL33" s="129"/>
      <c r="HM33" s="129"/>
      <c r="HN33" s="129"/>
      <c r="HO33" s="129"/>
      <c r="HP33" s="129"/>
      <c r="HQ33" s="129"/>
      <c r="HR33" s="129"/>
      <c r="HS33" s="129"/>
      <c r="HT33" s="129"/>
      <c r="HU33" s="130"/>
      <c r="HV33" s="128">
        <f>データ!BG7</f>
        <v>75.3</v>
      </c>
      <c r="HW33" s="129"/>
      <c r="HX33" s="129"/>
      <c r="HY33" s="129"/>
      <c r="HZ33" s="129"/>
      <c r="IA33" s="129"/>
      <c r="IB33" s="129"/>
      <c r="IC33" s="129"/>
      <c r="ID33" s="129"/>
      <c r="IE33" s="129"/>
      <c r="IF33" s="129"/>
      <c r="IG33" s="129"/>
      <c r="IH33" s="129"/>
      <c r="II33" s="129"/>
      <c r="IJ33" s="130"/>
      <c r="IK33" s="128">
        <f>データ!BH7</f>
        <v>76</v>
      </c>
      <c r="IL33" s="129"/>
      <c r="IM33" s="129"/>
      <c r="IN33" s="129"/>
      <c r="IO33" s="129"/>
      <c r="IP33" s="129"/>
      <c r="IQ33" s="129"/>
      <c r="IR33" s="129"/>
      <c r="IS33" s="129"/>
      <c r="IT33" s="129"/>
      <c r="IU33" s="129"/>
      <c r="IV33" s="129"/>
      <c r="IW33" s="129"/>
      <c r="IX33" s="129"/>
      <c r="IY33" s="130"/>
      <c r="IZ33" s="128">
        <f>データ!BI7</f>
        <v>74.900000000000006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90.9</v>
      </c>
      <c r="KG33" s="129"/>
      <c r="KH33" s="129"/>
      <c r="KI33" s="129"/>
      <c r="KJ33" s="129"/>
      <c r="KK33" s="129"/>
      <c r="KL33" s="129"/>
      <c r="KM33" s="129"/>
      <c r="KN33" s="129"/>
      <c r="KO33" s="129"/>
      <c r="KP33" s="129"/>
      <c r="KQ33" s="129"/>
      <c r="KR33" s="129"/>
      <c r="KS33" s="129"/>
      <c r="KT33" s="130"/>
      <c r="KU33" s="128">
        <f>データ!BQ7</f>
        <v>89.2</v>
      </c>
      <c r="KV33" s="129"/>
      <c r="KW33" s="129"/>
      <c r="KX33" s="129"/>
      <c r="KY33" s="129"/>
      <c r="KZ33" s="129"/>
      <c r="LA33" s="129"/>
      <c r="LB33" s="129"/>
      <c r="LC33" s="129"/>
      <c r="LD33" s="129"/>
      <c r="LE33" s="129"/>
      <c r="LF33" s="129"/>
      <c r="LG33" s="129"/>
      <c r="LH33" s="129"/>
      <c r="LI33" s="130"/>
      <c r="LJ33" s="128">
        <f>データ!BR7</f>
        <v>80</v>
      </c>
      <c r="LK33" s="129"/>
      <c r="LL33" s="129"/>
      <c r="LM33" s="129"/>
      <c r="LN33" s="129"/>
      <c r="LO33" s="129"/>
      <c r="LP33" s="129"/>
      <c r="LQ33" s="129"/>
      <c r="LR33" s="129"/>
      <c r="LS33" s="129"/>
      <c r="LT33" s="129"/>
      <c r="LU33" s="129"/>
      <c r="LV33" s="129"/>
      <c r="LW33" s="129"/>
      <c r="LX33" s="130"/>
      <c r="LY33" s="128">
        <f>データ!BS7</f>
        <v>79.5</v>
      </c>
      <c r="LZ33" s="129"/>
      <c r="MA33" s="129"/>
      <c r="MB33" s="129"/>
      <c r="MC33" s="129"/>
      <c r="MD33" s="129"/>
      <c r="ME33" s="129"/>
      <c r="MF33" s="129"/>
      <c r="MG33" s="129"/>
      <c r="MH33" s="129"/>
      <c r="MI33" s="129"/>
      <c r="MJ33" s="129"/>
      <c r="MK33" s="129"/>
      <c r="ML33" s="129"/>
      <c r="MM33" s="130"/>
      <c r="MN33" s="128">
        <f>データ!BT7</f>
        <v>74.7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178</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29906</v>
      </c>
      <c r="Q55" s="144"/>
      <c r="R55" s="144"/>
      <c r="S55" s="144"/>
      <c r="T55" s="144"/>
      <c r="U55" s="144"/>
      <c r="V55" s="144"/>
      <c r="W55" s="144"/>
      <c r="X55" s="144"/>
      <c r="Y55" s="144"/>
      <c r="Z55" s="144"/>
      <c r="AA55" s="144"/>
      <c r="AB55" s="144"/>
      <c r="AC55" s="144"/>
      <c r="AD55" s="145"/>
      <c r="AE55" s="143">
        <f>データ!CB7</f>
        <v>30718</v>
      </c>
      <c r="AF55" s="144"/>
      <c r="AG55" s="144"/>
      <c r="AH55" s="144"/>
      <c r="AI55" s="144"/>
      <c r="AJ55" s="144"/>
      <c r="AK55" s="144"/>
      <c r="AL55" s="144"/>
      <c r="AM55" s="144"/>
      <c r="AN55" s="144"/>
      <c r="AO55" s="144"/>
      <c r="AP55" s="144"/>
      <c r="AQ55" s="144"/>
      <c r="AR55" s="144"/>
      <c r="AS55" s="145"/>
      <c r="AT55" s="143">
        <f>データ!CC7</f>
        <v>30299</v>
      </c>
      <c r="AU55" s="144"/>
      <c r="AV55" s="144"/>
      <c r="AW55" s="144"/>
      <c r="AX55" s="144"/>
      <c r="AY55" s="144"/>
      <c r="AZ55" s="144"/>
      <c r="BA55" s="144"/>
      <c r="BB55" s="144"/>
      <c r="BC55" s="144"/>
      <c r="BD55" s="144"/>
      <c r="BE55" s="144"/>
      <c r="BF55" s="144"/>
      <c r="BG55" s="144"/>
      <c r="BH55" s="145"/>
      <c r="BI55" s="143">
        <f>データ!CD7</f>
        <v>32376</v>
      </c>
      <c r="BJ55" s="144"/>
      <c r="BK55" s="144"/>
      <c r="BL55" s="144"/>
      <c r="BM55" s="144"/>
      <c r="BN55" s="144"/>
      <c r="BO55" s="144"/>
      <c r="BP55" s="144"/>
      <c r="BQ55" s="144"/>
      <c r="BR55" s="144"/>
      <c r="BS55" s="144"/>
      <c r="BT55" s="144"/>
      <c r="BU55" s="144"/>
      <c r="BV55" s="144"/>
      <c r="BW55" s="145"/>
      <c r="BX55" s="143">
        <f>データ!CE7</f>
        <v>34863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8150</v>
      </c>
      <c r="DE55" s="144"/>
      <c r="DF55" s="144"/>
      <c r="DG55" s="144"/>
      <c r="DH55" s="144"/>
      <c r="DI55" s="144"/>
      <c r="DJ55" s="144"/>
      <c r="DK55" s="144"/>
      <c r="DL55" s="144"/>
      <c r="DM55" s="144"/>
      <c r="DN55" s="144"/>
      <c r="DO55" s="144"/>
      <c r="DP55" s="144"/>
      <c r="DQ55" s="144"/>
      <c r="DR55" s="145"/>
      <c r="DS55" s="143">
        <f>データ!CM7</f>
        <v>8002</v>
      </c>
      <c r="DT55" s="144"/>
      <c r="DU55" s="144"/>
      <c r="DV55" s="144"/>
      <c r="DW55" s="144"/>
      <c r="DX55" s="144"/>
      <c r="DY55" s="144"/>
      <c r="DZ55" s="144"/>
      <c r="EA55" s="144"/>
      <c r="EB55" s="144"/>
      <c r="EC55" s="144"/>
      <c r="ED55" s="144"/>
      <c r="EE55" s="144"/>
      <c r="EF55" s="144"/>
      <c r="EG55" s="145"/>
      <c r="EH55" s="143">
        <f>データ!CN7</f>
        <v>8065</v>
      </c>
      <c r="EI55" s="144"/>
      <c r="EJ55" s="144"/>
      <c r="EK55" s="144"/>
      <c r="EL55" s="144"/>
      <c r="EM55" s="144"/>
      <c r="EN55" s="144"/>
      <c r="EO55" s="144"/>
      <c r="EP55" s="144"/>
      <c r="EQ55" s="144"/>
      <c r="ER55" s="144"/>
      <c r="ES55" s="144"/>
      <c r="ET55" s="144"/>
      <c r="EU55" s="144"/>
      <c r="EV55" s="145"/>
      <c r="EW55" s="143">
        <f>データ!CO7</f>
        <v>8976</v>
      </c>
      <c r="EX55" s="144"/>
      <c r="EY55" s="144"/>
      <c r="EZ55" s="144"/>
      <c r="FA55" s="144"/>
      <c r="FB55" s="144"/>
      <c r="FC55" s="144"/>
      <c r="FD55" s="144"/>
      <c r="FE55" s="144"/>
      <c r="FF55" s="144"/>
      <c r="FG55" s="144"/>
      <c r="FH55" s="144"/>
      <c r="FI55" s="144"/>
      <c r="FJ55" s="144"/>
      <c r="FK55" s="145"/>
      <c r="FL55" s="143">
        <f>データ!CP7</f>
        <v>10077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54.7</v>
      </c>
      <c r="GS55" s="129"/>
      <c r="GT55" s="129"/>
      <c r="GU55" s="129"/>
      <c r="GV55" s="129"/>
      <c r="GW55" s="129"/>
      <c r="GX55" s="129"/>
      <c r="GY55" s="129"/>
      <c r="GZ55" s="129"/>
      <c r="HA55" s="129"/>
      <c r="HB55" s="129"/>
      <c r="HC55" s="129"/>
      <c r="HD55" s="129"/>
      <c r="HE55" s="129"/>
      <c r="HF55" s="130"/>
      <c r="HG55" s="128">
        <f>データ!CX7</f>
        <v>54.3</v>
      </c>
      <c r="HH55" s="129"/>
      <c r="HI55" s="129"/>
      <c r="HJ55" s="129"/>
      <c r="HK55" s="129"/>
      <c r="HL55" s="129"/>
      <c r="HM55" s="129"/>
      <c r="HN55" s="129"/>
      <c r="HO55" s="129"/>
      <c r="HP55" s="129"/>
      <c r="HQ55" s="129"/>
      <c r="HR55" s="129"/>
      <c r="HS55" s="129"/>
      <c r="HT55" s="129"/>
      <c r="HU55" s="130"/>
      <c r="HV55" s="128">
        <f>データ!CY7</f>
        <v>68.5</v>
      </c>
      <c r="HW55" s="129"/>
      <c r="HX55" s="129"/>
      <c r="HY55" s="129"/>
      <c r="HZ55" s="129"/>
      <c r="IA55" s="129"/>
      <c r="IB55" s="129"/>
      <c r="IC55" s="129"/>
      <c r="ID55" s="129"/>
      <c r="IE55" s="129"/>
      <c r="IF55" s="129"/>
      <c r="IG55" s="129"/>
      <c r="IH55" s="129"/>
      <c r="II55" s="129"/>
      <c r="IJ55" s="130"/>
      <c r="IK55" s="128">
        <f>データ!CZ7</f>
        <v>68.400000000000006</v>
      </c>
      <c r="IL55" s="129"/>
      <c r="IM55" s="129"/>
      <c r="IN55" s="129"/>
      <c r="IO55" s="129"/>
      <c r="IP55" s="129"/>
      <c r="IQ55" s="129"/>
      <c r="IR55" s="129"/>
      <c r="IS55" s="129"/>
      <c r="IT55" s="129"/>
      <c r="IU55" s="129"/>
      <c r="IV55" s="129"/>
      <c r="IW55" s="129"/>
      <c r="IX55" s="129"/>
      <c r="IY55" s="130"/>
      <c r="IZ55" s="128">
        <f>データ!DA7</f>
        <v>68.599999999999994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13.4</v>
      </c>
      <c r="KG55" s="129"/>
      <c r="KH55" s="129"/>
      <c r="KI55" s="129"/>
      <c r="KJ55" s="129"/>
      <c r="KK55" s="129"/>
      <c r="KL55" s="129"/>
      <c r="KM55" s="129"/>
      <c r="KN55" s="129"/>
      <c r="KO55" s="129"/>
      <c r="KP55" s="129"/>
      <c r="KQ55" s="129"/>
      <c r="KR55" s="129"/>
      <c r="KS55" s="129"/>
      <c r="KT55" s="130"/>
      <c r="KU55" s="128">
        <f>データ!DI7</f>
        <v>13.4</v>
      </c>
      <c r="KV55" s="129"/>
      <c r="KW55" s="129"/>
      <c r="KX55" s="129"/>
      <c r="KY55" s="129"/>
      <c r="KZ55" s="129"/>
      <c r="LA55" s="129"/>
      <c r="LB55" s="129"/>
      <c r="LC55" s="129"/>
      <c r="LD55" s="129"/>
      <c r="LE55" s="129"/>
      <c r="LF55" s="129"/>
      <c r="LG55" s="129"/>
      <c r="LH55" s="129"/>
      <c r="LI55" s="130"/>
      <c r="LJ55" s="128">
        <f>データ!DJ7</f>
        <v>13.6</v>
      </c>
      <c r="LK55" s="129"/>
      <c r="LL55" s="129"/>
      <c r="LM55" s="129"/>
      <c r="LN55" s="129"/>
      <c r="LO55" s="129"/>
      <c r="LP55" s="129"/>
      <c r="LQ55" s="129"/>
      <c r="LR55" s="129"/>
      <c r="LS55" s="129"/>
      <c r="LT55" s="129"/>
      <c r="LU55" s="129"/>
      <c r="LV55" s="129"/>
      <c r="LW55" s="129"/>
      <c r="LX55" s="130"/>
      <c r="LY55" s="128">
        <f>データ!DK7</f>
        <v>15</v>
      </c>
      <c r="LZ55" s="129"/>
      <c r="MA55" s="129"/>
      <c r="MB55" s="129"/>
      <c r="MC55" s="129"/>
      <c r="MD55" s="129"/>
      <c r="ME55" s="129"/>
      <c r="MF55" s="129"/>
      <c r="MG55" s="129"/>
      <c r="MH55" s="129"/>
      <c r="MI55" s="129"/>
      <c r="MJ55" s="129"/>
      <c r="MK55" s="129"/>
      <c r="ML55" s="129"/>
      <c r="MM55" s="130"/>
      <c r="MN55" s="128">
        <f>データ!DL7</f>
        <v>17.100000000000001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53805</v>
      </c>
      <c r="BJ56" s="144"/>
      <c r="BK56" s="144"/>
      <c r="BL56" s="144"/>
      <c r="BM56" s="144"/>
      <c r="BN56" s="144"/>
      <c r="BO56" s="144"/>
      <c r="BP56" s="144"/>
      <c r="BQ56" s="144"/>
      <c r="BR56" s="144"/>
      <c r="BS56" s="144"/>
      <c r="BT56" s="144"/>
      <c r="BU56" s="144"/>
      <c r="BV56" s="144"/>
      <c r="BW56" s="145"/>
      <c r="BX56" s="143">
        <f>データ!CJ7</f>
        <v>56563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14046</v>
      </c>
      <c r="EX56" s="144"/>
      <c r="EY56" s="144"/>
      <c r="EZ56" s="144"/>
      <c r="FA56" s="144"/>
      <c r="FB56" s="144"/>
      <c r="FC56" s="144"/>
      <c r="FD56" s="144"/>
      <c r="FE56" s="144"/>
      <c r="FF56" s="144"/>
      <c r="FG56" s="144"/>
      <c r="FH56" s="144"/>
      <c r="FI56" s="144"/>
      <c r="FJ56" s="144"/>
      <c r="FK56" s="145"/>
      <c r="FL56" s="143">
        <f>データ!CU7</f>
        <v>14550</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180</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10.3</v>
      </c>
      <c r="Q79" s="129"/>
      <c r="R79" s="129"/>
      <c r="S79" s="129"/>
      <c r="T79" s="129"/>
      <c r="U79" s="129"/>
      <c r="V79" s="129"/>
      <c r="W79" s="129"/>
      <c r="X79" s="129"/>
      <c r="Y79" s="129"/>
      <c r="Z79" s="129"/>
      <c r="AA79" s="129"/>
      <c r="AB79" s="129"/>
      <c r="AC79" s="129"/>
      <c r="AD79" s="130"/>
      <c r="AE79" s="128">
        <f>データ!DT7</f>
        <v>26.4</v>
      </c>
      <c r="AF79" s="129"/>
      <c r="AG79" s="129"/>
      <c r="AH79" s="129"/>
      <c r="AI79" s="129"/>
      <c r="AJ79" s="129"/>
      <c r="AK79" s="129"/>
      <c r="AL79" s="129"/>
      <c r="AM79" s="129"/>
      <c r="AN79" s="129"/>
      <c r="AO79" s="129"/>
      <c r="AP79" s="129"/>
      <c r="AQ79" s="129"/>
      <c r="AR79" s="129"/>
      <c r="AS79" s="130"/>
      <c r="AT79" s="128">
        <f>データ!DU7</f>
        <v>34.1</v>
      </c>
      <c r="AU79" s="129"/>
      <c r="AV79" s="129"/>
      <c r="AW79" s="129"/>
      <c r="AX79" s="129"/>
      <c r="AY79" s="129"/>
      <c r="AZ79" s="129"/>
      <c r="BA79" s="129"/>
      <c r="BB79" s="129"/>
      <c r="BC79" s="129"/>
      <c r="BD79" s="129"/>
      <c r="BE79" s="129"/>
      <c r="BF79" s="129"/>
      <c r="BG79" s="129"/>
      <c r="BH79" s="130"/>
      <c r="BI79" s="128">
        <f>データ!DV7</f>
        <v>25.6</v>
      </c>
      <c r="BJ79" s="129"/>
      <c r="BK79" s="129"/>
      <c r="BL79" s="129"/>
      <c r="BM79" s="129"/>
      <c r="BN79" s="129"/>
      <c r="BO79" s="129"/>
      <c r="BP79" s="129"/>
      <c r="BQ79" s="129"/>
      <c r="BR79" s="129"/>
      <c r="BS79" s="129"/>
      <c r="BT79" s="129"/>
      <c r="BU79" s="129"/>
      <c r="BV79" s="129"/>
      <c r="BW79" s="130"/>
      <c r="BX79" s="128">
        <f>データ!DW7</f>
        <v>22.6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16.2</v>
      </c>
      <c r="DH79" s="129"/>
      <c r="DI79" s="129"/>
      <c r="DJ79" s="129"/>
      <c r="DK79" s="129"/>
      <c r="DL79" s="129"/>
      <c r="DM79" s="129"/>
      <c r="DN79" s="129"/>
      <c r="DO79" s="129"/>
      <c r="DP79" s="129"/>
      <c r="DQ79" s="129"/>
      <c r="DR79" s="129"/>
      <c r="DS79" s="129"/>
      <c r="DT79" s="129"/>
      <c r="DU79" s="130"/>
      <c r="DV79" s="128">
        <f>データ!EE7</f>
        <v>17.7</v>
      </c>
      <c r="DW79" s="129"/>
      <c r="DX79" s="129"/>
      <c r="DY79" s="129"/>
      <c r="DZ79" s="129"/>
      <c r="EA79" s="129"/>
      <c r="EB79" s="129"/>
      <c r="EC79" s="129"/>
      <c r="ED79" s="129"/>
      <c r="EE79" s="129"/>
      <c r="EF79" s="129"/>
      <c r="EG79" s="129"/>
      <c r="EH79" s="129"/>
      <c r="EI79" s="129"/>
      <c r="EJ79" s="130"/>
      <c r="EK79" s="128">
        <f>データ!EF7</f>
        <v>23</v>
      </c>
      <c r="EL79" s="129"/>
      <c r="EM79" s="129"/>
      <c r="EN79" s="129"/>
      <c r="EO79" s="129"/>
      <c r="EP79" s="129"/>
      <c r="EQ79" s="129"/>
      <c r="ER79" s="129"/>
      <c r="ES79" s="129"/>
      <c r="ET79" s="129"/>
      <c r="EU79" s="129"/>
      <c r="EV79" s="129"/>
      <c r="EW79" s="129"/>
      <c r="EX79" s="129"/>
      <c r="EY79" s="130"/>
      <c r="EZ79" s="128">
        <f>データ!EG7</f>
        <v>28.2</v>
      </c>
      <c r="FA79" s="129"/>
      <c r="FB79" s="129"/>
      <c r="FC79" s="129"/>
      <c r="FD79" s="129"/>
      <c r="FE79" s="129"/>
      <c r="FF79" s="129"/>
      <c r="FG79" s="129"/>
      <c r="FH79" s="129"/>
      <c r="FI79" s="129"/>
      <c r="FJ79" s="129"/>
      <c r="FK79" s="129"/>
      <c r="FL79" s="129"/>
      <c r="FM79" s="129"/>
      <c r="FN79" s="130"/>
      <c r="FO79" s="128">
        <f>データ!EH7</f>
        <v>33.4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35.700000000000003</v>
      </c>
      <c r="GU79" s="129"/>
      <c r="GV79" s="129"/>
      <c r="GW79" s="129"/>
      <c r="GX79" s="129"/>
      <c r="GY79" s="129"/>
      <c r="GZ79" s="129"/>
      <c r="HA79" s="129"/>
      <c r="HB79" s="129"/>
      <c r="HC79" s="129"/>
      <c r="HD79" s="129"/>
      <c r="HE79" s="129"/>
      <c r="HF79" s="129"/>
      <c r="HG79" s="129"/>
      <c r="HH79" s="130"/>
      <c r="HI79" s="128">
        <f>データ!EP7</f>
        <v>45.7</v>
      </c>
      <c r="HJ79" s="129"/>
      <c r="HK79" s="129"/>
      <c r="HL79" s="129"/>
      <c r="HM79" s="129"/>
      <c r="HN79" s="129"/>
      <c r="HO79" s="129"/>
      <c r="HP79" s="129"/>
      <c r="HQ79" s="129"/>
      <c r="HR79" s="129"/>
      <c r="HS79" s="129"/>
      <c r="HT79" s="129"/>
      <c r="HU79" s="129"/>
      <c r="HV79" s="129"/>
      <c r="HW79" s="130"/>
      <c r="HX79" s="128">
        <f>データ!EQ7</f>
        <v>55.4</v>
      </c>
      <c r="HY79" s="129"/>
      <c r="HZ79" s="129"/>
      <c r="IA79" s="129"/>
      <c r="IB79" s="129"/>
      <c r="IC79" s="129"/>
      <c r="ID79" s="129"/>
      <c r="IE79" s="129"/>
      <c r="IF79" s="129"/>
      <c r="IG79" s="129"/>
      <c r="IH79" s="129"/>
      <c r="II79" s="129"/>
      <c r="IJ79" s="129"/>
      <c r="IK79" s="129"/>
      <c r="IL79" s="130"/>
      <c r="IM79" s="128">
        <f>データ!ER7</f>
        <v>63.5</v>
      </c>
      <c r="IN79" s="129"/>
      <c r="IO79" s="129"/>
      <c r="IP79" s="129"/>
      <c r="IQ79" s="129"/>
      <c r="IR79" s="129"/>
      <c r="IS79" s="129"/>
      <c r="IT79" s="129"/>
      <c r="IU79" s="129"/>
      <c r="IV79" s="129"/>
      <c r="IW79" s="129"/>
      <c r="IX79" s="129"/>
      <c r="IY79" s="129"/>
      <c r="IZ79" s="129"/>
      <c r="JA79" s="130"/>
      <c r="JB79" s="128">
        <f>データ!ES7</f>
        <v>72.5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40565292</v>
      </c>
      <c r="KH79" s="144"/>
      <c r="KI79" s="144"/>
      <c r="KJ79" s="144"/>
      <c r="KK79" s="144"/>
      <c r="KL79" s="144"/>
      <c r="KM79" s="144"/>
      <c r="KN79" s="144"/>
      <c r="KO79" s="144"/>
      <c r="KP79" s="144"/>
      <c r="KQ79" s="144"/>
      <c r="KR79" s="144"/>
      <c r="KS79" s="144"/>
      <c r="KT79" s="144"/>
      <c r="KU79" s="145"/>
      <c r="KV79" s="143">
        <f>データ!FA7</f>
        <v>42760758</v>
      </c>
      <c r="KW79" s="144"/>
      <c r="KX79" s="144"/>
      <c r="KY79" s="144"/>
      <c r="KZ79" s="144"/>
      <c r="LA79" s="144"/>
      <c r="LB79" s="144"/>
      <c r="LC79" s="144"/>
      <c r="LD79" s="144"/>
      <c r="LE79" s="144"/>
      <c r="LF79" s="144"/>
      <c r="LG79" s="144"/>
      <c r="LH79" s="144"/>
      <c r="LI79" s="144"/>
      <c r="LJ79" s="145"/>
      <c r="LK79" s="143">
        <f>データ!FB7</f>
        <v>43151527</v>
      </c>
      <c r="LL79" s="144"/>
      <c r="LM79" s="144"/>
      <c r="LN79" s="144"/>
      <c r="LO79" s="144"/>
      <c r="LP79" s="144"/>
      <c r="LQ79" s="144"/>
      <c r="LR79" s="144"/>
      <c r="LS79" s="144"/>
      <c r="LT79" s="144"/>
      <c r="LU79" s="144"/>
      <c r="LV79" s="144"/>
      <c r="LW79" s="144"/>
      <c r="LX79" s="144"/>
      <c r="LY79" s="145"/>
      <c r="LZ79" s="143">
        <f>データ!FC7</f>
        <v>43455167</v>
      </c>
      <c r="MA79" s="144"/>
      <c r="MB79" s="144"/>
      <c r="MC79" s="144"/>
      <c r="MD79" s="144"/>
      <c r="ME79" s="144"/>
      <c r="MF79" s="144"/>
      <c r="MG79" s="144"/>
      <c r="MH79" s="144"/>
      <c r="MI79" s="144"/>
      <c r="MJ79" s="144"/>
      <c r="MK79" s="144"/>
      <c r="ML79" s="144"/>
      <c r="MM79" s="144"/>
      <c r="MN79" s="145"/>
      <c r="MO79" s="143">
        <f>データ!FD7</f>
        <v>43596004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47415042</v>
      </c>
      <c r="MA80" s="144"/>
      <c r="MB80" s="144"/>
      <c r="MC80" s="144"/>
      <c r="MD80" s="144"/>
      <c r="ME80" s="144"/>
      <c r="MF80" s="144"/>
      <c r="MG80" s="144"/>
      <c r="MH80" s="144"/>
      <c r="MI80" s="144"/>
      <c r="MJ80" s="144"/>
      <c r="MK80" s="144"/>
      <c r="ML80" s="144"/>
      <c r="MM80" s="144"/>
      <c r="MN80" s="145"/>
      <c r="MO80" s="143">
        <f>データ!FI7</f>
        <v>47985814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9V9Jvx4J7DlJacymb4WIrdnhKH32HtbVUYE9Jd4Scgj++1yoDDERsxL9ScAtsnbRYhZTfzwlS9AkSVjmrCVFA==" saltValue="30/62knAVFVLRCMoSR8h1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322091</v>
      </c>
      <c r="D6" s="50">
        <f t="shared" si="2"/>
        <v>46</v>
      </c>
      <c r="E6" s="50">
        <f t="shared" si="2"/>
        <v>6</v>
      </c>
      <c r="F6" s="50">
        <f t="shared" si="2"/>
        <v>0</v>
      </c>
      <c r="G6" s="50">
        <f t="shared" si="2"/>
        <v>1</v>
      </c>
      <c r="H6" s="158" t="str">
        <f>IF(H8&lt;&gt;I8,H8,"")&amp;IF(I8&lt;&gt;J8,I8,"")&amp;"　"&amp;J8</f>
        <v>島根県雲南市　雲南市立病院</v>
      </c>
      <c r="I6" s="159"/>
      <c r="J6" s="160"/>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15</v>
      </c>
      <c r="R6" s="50" t="str">
        <f t="shared" si="3"/>
        <v>-</v>
      </c>
      <c r="S6" s="50" t="str">
        <f t="shared" si="3"/>
        <v>ド 透 訓</v>
      </c>
      <c r="T6" s="50" t="str">
        <f t="shared" si="3"/>
        <v>救 臨 感 へ 災 輪</v>
      </c>
      <c r="U6" s="51">
        <f>U8</f>
        <v>35738</v>
      </c>
      <c r="V6" s="51">
        <f>V8</f>
        <v>25772</v>
      </c>
      <c r="W6" s="50" t="str">
        <f>W8</f>
        <v>-</v>
      </c>
      <c r="X6" s="50" t="str">
        <f t="shared" ref="X6" si="4">X8</f>
        <v>第２種該当</v>
      </c>
      <c r="Y6" s="50" t="str">
        <f t="shared" si="3"/>
        <v>１０：１</v>
      </c>
      <c r="Z6" s="51">
        <f t="shared" si="3"/>
        <v>199</v>
      </c>
      <c r="AA6" s="51">
        <f t="shared" si="3"/>
        <v>78</v>
      </c>
      <c r="AB6" s="51" t="str">
        <f t="shared" si="3"/>
        <v>-</v>
      </c>
      <c r="AC6" s="51" t="str">
        <f t="shared" si="3"/>
        <v>-</v>
      </c>
      <c r="AD6" s="51">
        <f t="shared" si="3"/>
        <v>4</v>
      </c>
      <c r="AE6" s="51">
        <f t="shared" si="3"/>
        <v>281</v>
      </c>
      <c r="AF6" s="51">
        <f t="shared" si="3"/>
        <v>193</v>
      </c>
      <c r="AG6" s="51">
        <f t="shared" si="3"/>
        <v>71</v>
      </c>
      <c r="AH6" s="51">
        <f t="shared" si="3"/>
        <v>264</v>
      </c>
      <c r="AI6" s="52">
        <f>IF(AI8="-",NA(),AI8)</f>
        <v>90.7</v>
      </c>
      <c r="AJ6" s="52">
        <f t="shared" ref="AJ6:AR6" si="5">IF(AJ8="-",NA(),AJ8)</f>
        <v>90.7</v>
      </c>
      <c r="AK6" s="52">
        <f t="shared" si="5"/>
        <v>96.3</v>
      </c>
      <c r="AL6" s="52">
        <f t="shared" si="5"/>
        <v>104.7</v>
      </c>
      <c r="AM6" s="52">
        <f t="shared" si="5"/>
        <v>101.5</v>
      </c>
      <c r="AN6" s="52">
        <f t="shared" si="5"/>
        <v>97.5</v>
      </c>
      <c r="AO6" s="52">
        <f t="shared" si="5"/>
        <v>96.9</v>
      </c>
      <c r="AP6" s="52">
        <f t="shared" si="5"/>
        <v>101.8</v>
      </c>
      <c r="AQ6" s="52">
        <f t="shared" si="5"/>
        <v>106.2</v>
      </c>
      <c r="AR6" s="52">
        <f t="shared" si="5"/>
        <v>103.5</v>
      </c>
      <c r="AS6" s="52" t="str">
        <f>IF(AS8="-","【-】","【"&amp;SUBSTITUTE(TEXT(AS8,"#,##0.0"),"-","△")&amp;"】")</f>
        <v>【103.5】</v>
      </c>
      <c r="AT6" s="52">
        <f>IF(AT8="-",NA(),AT8)</f>
        <v>86.9</v>
      </c>
      <c r="AU6" s="52">
        <f t="shared" ref="AU6:BC6" si="6">IF(AU8="-",NA(),AU8)</f>
        <v>85.9</v>
      </c>
      <c r="AV6" s="52">
        <f t="shared" si="6"/>
        <v>79</v>
      </c>
      <c r="AW6" s="52">
        <f t="shared" si="6"/>
        <v>79.7</v>
      </c>
      <c r="AX6" s="52">
        <f t="shared" si="6"/>
        <v>78.099999999999994</v>
      </c>
      <c r="AY6" s="52">
        <f t="shared" si="6"/>
        <v>86</v>
      </c>
      <c r="AZ6" s="52">
        <f t="shared" si="6"/>
        <v>86</v>
      </c>
      <c r="BA6" s="52">
        <f t="shared" si="6"/>
        <v>80.7</v>
      </c>
      <c r="BB6" s="52">
        <f t="shared" si="6"/>
        <v>82.3</v>
      </c>
      <c r="BC6" s="52">
        <f t="shared" si="6"/>
        <v>81.5</v>
      </c>
      <c r="BD6" s="52" t="str">
        <f>IF(BD8="-","【-】","【"&amp;SUBSTITUTE(TEXT(BD8,"#,##0.0"),"-","△")&amp;"】")</f>
        <v>【86.4】</v>
      </c>
      <c r="BE6" s="52">
        <f>IF(BE8="-",NA(),BE8)</f>
        <v>83.1</v>
      </c>
      <c r="BF6" s="52">
        <f t="shared" ref="BF6:BN6" si="7">IF(BF8="-",NA(),BF8)</f>
        <v>82.2</v>
      </c>
      <c r="BG6" s="52">
        <f t="shared" si="7"/>
        <v>75.3</v>
      </c>
      <c r="BH6" s="52">
        <f t="shared" si="7"/>
        <v>76</v>
      </c>
      <c r="BI6" s="52">
        <f t="shared" si="7"/>
        <v>74.900000000000006</v>
      </c>
      <c r="BJ6" s="52">
        <f t="shared" si="7"/>
        <v>83.1</v>
      </c>
      <c r="BK6" s="52">
        <f t="shared" si="7"/>
        <v>83</v>
      </c>
      <c r="BL6" s="52">
        <f t="shared" si="7"/>
        <v>77.599999999999994</v>
      </c>
      <c r="BM6" s="52">
        <f t="shared" si="7"/>
        <v>79.2</v>
      </c>
      <c r="BN6" s="52">
        <f t="shared" si="7"/>
        <v>78.400000000000006</v>
      </c>
      <c r="BO6" s="52" t="str">
        <f>IF(BO8="-","【-】","【"&amp;SUBSTITUTE(TEXT(BO8,"#,##0.0"),"-","△")&amp;"】")</f>
        <v>【83.7】</v>
      </c>
      <c r="BP6" s="52">
        <f>IF(BP8="-",NA(),BP8)</f>
        <v>90.9</v>
      </c>
      <c r="BQ6" s="52">
        <f t="shared" ref="BQ6:BY6" si="8">IF(BQ8="-",NA(),BQ8)</f>
        <v>89.2</v>
      </c>
      <c r="BR6" s="52">
        <f t="shared" si="8"/>
        <v>80</v>
      </c>
      <c r="BS6" s="52">
        <f t="shared" si="8"/>
        <v>79.5</v>
      </c>
      <c r="BT6" s="52">
        <f t="shared" si="8"/>
        <v>74.7</v>
      </c>
      <c r="BU6" s="52">
        <f t="shared" si="8"/>
        <v>72.099999999999994</v>
      </c>
      <c r="BV6" s="52">
        <f t="shared" si="8"/>
        <v>72.900000000000006</v>
      </c>
      <c r="BW6" s="52">
        <f t="shared" si="8"/>
        <v>64.5</v>
      </c>
      <c r="BX6" s="52">
        <f t="shared" si="8"/>
        <v>63.8</v>
      </c>
      <c r="BY6" s="52">
        <f t="shared" si="8"/>
        <v>63.4</v>
      </c>
      <c r="BZ6" s="52" t="str">
        <f>IF(BZ8="-","【-】","【"&amp;SUBSTITUTE(TEXT(BZ8,"#,##0.0"),"-","△")&amp;"】")</f>
        <v>【66.8】</v>
      </c>
      <c r="CA6" s="53">
        <f>IF(CA8="-",NA(),CA8)</f>
        <v>29906</v>
      </c>
      <c r="CB6" s="53">
        <f t="shared" ref="CB6:CJ6" si="9">IF(CB8="-",NA(),CB8)</f>
        <v>30718</v>
      </c>
      <c r="CC6" s="53">
        <f t="shared" si="9"/>
        <v>30299</v>
      </c>
      <c r="CD6" s="53">
        <f t="shared" si="9"/>
        <v>32376</v>
      </c>
      <c r="CE6" s="53">
        <f t="shared" si="9"/>
        <v>34863</v>
      </c>
      <c r="CF6" s="53">
        <f t="shared" si="9"/>
        <v>47924</v>
      </c>
      <c r="CG6" s="53">
        <f t="shared" si="9"/>
        <v>48807</v>
      </c>
      <c r="CH6" s="53">
        <f t="shared" si="9"/>
        <v>51594</v>
      </c>
      <c r="CI6" s="53">
        <f t="shared" si="9"/>
        <v>53805</v>
      </c>
      <c r="CJ6" s="53">
        <f t="shared" si="9"/>
        <v>56563</v>
      </c>
      <c r="CK6" s="52" t="str">
        <f>IF(CK8="-","【-】","【"&amp;SUBSTITUTE(TEXT(CK8,"#,##0"),"-","△")&amp;"】")</f>
        <v>【61,837】</v>
      </c>
      <c r="CL6" s="53">
        <f>IF(CL8="-",NA(),CL8)</f>
        <v>8150</v>
      </c>
      <c r="CM6" s="53">
        <f t="shared" ref="CM6:CU6" si="10">IF(CM8="-",NA(),CM8)</f>
        <v>8002</v>
      </c>
      <c r="CN6" s="53">
        <f t="shared" si="10"/>
        <v>8065</v>
      </c>
      <c r="CO6" s="53">
        <f t="shared" si="10"/>
        <v>8976</v>
      </c>
      <c r="CP6" s="53">
        <f t="shared" si="10"/>
        <v>10077</v>
      </c>
      <c r="CQ6" s="53">
        <f t="shared" si="10"/>
        <v>12502</v>
      </c>
      <c r="CR6" s="53">
        <f t="shared" si="10"/>
        <v>12970</v>
      </c>
      <c r="CS6" s="53">
        <f t="shared" si="10"/>
        <v>13767</v>
      </c>
      <c r="CT6" s="53">
        <f t="shared" si="10"/>
        <v>14046</v>
      </c>
      <c r="CU6" s="53">
        <f t="shared" si="10"/>
        <v>14550</v>
      </c>
      <c r="CV6" s="52" t="str">
        <f>IF(CV8="-","【-】","【"&amp;SUBSTITUTE(TEXT(CV8,"#,##0"),"-","△")&amp;"】")</f>
        <v>【17,600】</v>
      </c>
      <c r="CW6" s="52">
        <f>IF(CW8="-",NA(),CW8)</f>
        <v>54.7</v>
      </c>
      <c r="CX6" s="52">
        <f t="shared" ref="CX6:DF6" si="11">IF(CX8="-",NA(),CX8)</f>
        <v>54.3</v>
      </c>
      <c r="CY6" s="52">
        <f t="shared" si="11"/>
        <v>68.5</v>
      </c>
      <c r="CZ6" s="52">
        <f t="shared" si="11"/>
        <v>68.400000000000006</v>
      </c>
      <c r="DA6" s="52">
        <f t="shared" si="11"/>
        <v>68.599999999999994</v>
      </c>
      <c r="DB6" s="52">
        <f t="shared" si="11"/>
        <v>59.4</v>
      </c>
      <c r="DC6" s="52">
        <f t="shared" si="11"/>
        <v>59.9</v>
      </c>
      <c r="DD6" s="52">
        <f t="shared" si="11"/>
        <v>63.4</v>
      </c>
      <c r="DE6" s="52">
        <f t="shared" si="11"/>
        <v>61.3</v>
      </c>
      <c r="DF6" s="52">
        <f t="shared" si="11"/>
        <v>61.4</v>
      </c>
      <c r="DG6" s="52" t="str">
        <f>IF(DG8="-","【-】","【"&amp;SUBSTITUTE(TEXT(DG8,"#,##0.0"),"-","△")&amp;"】")</f>
        <v>【55.6】</v>
      </c>
      <c r="DH6" s="52">
        <f>IF(DH8="-",NA(),DH8)</f>
        <v>13.4</v>
      </c>
      <c r="DI6" s="52">
        <f t="shared" ref="DI6:DQ6" si="12">IF(DI8="-",NA(),DI8)</f>
        <v>13.4</v>
      </c>
      <c r="DJ6" s="52">
        <f t="shared" si="12"/>
        <v>13.6</v>
      </c>
      <c r="DK6" s="52">
        <f t="shared" si="12"/>
        <v>15</v>
      </c>
      <c r="DL6" s="52">
        <f t="shared" si="12"/>
        <v>17.100000000000001</v>
      </c>
      <c r="DM6" s="52">
        <f t="shared" si="12"/>
        <v>20.6</v>
      </c>
      <c r="DN6" s="52">
        <f t="shared" si="12"/>
        <v>20.5</v>
      </c>
      <c r="DO6" s="52">
        <f t="shared" si="12"/>
        <v>20.2</v>
      </c>
      <c r="DP6" s="52">
        <f t="shared" si="12"/>
        <v>20.2</v>
      </c>
      <c r="DQ6" s="52">
        <f t="shared" si="12"/>
        <v>21.1</v>
      </c>
      <c r="DR6" s="52" t="str">
        <f>IF(DR8="-","【-】","【"&amp;SUBSTITUTE(TEXT(DR8,"#,##0.0"),"-","△")&amp;"】")</f>
        <v>【25.1】</v>
      </c>
      <c r="DS6" s="52">
        <f>IF(DS8="-",NA(),DS8)</f>
        <v>10.3</v>
      </c>
      <c r="DT6" s="52">
        <f t="shared" ref="DT6:EB6" si="13">IF(DT8="-",NA(),DT8)</f>
        <v>26.4</v>
      </c>
      <c r="DU6" s="52">
        <f t="shared" si="13"/>
        <v>34.1</v>
      </c>
      <c r="DV6" s="52">
        <f t="shared" si="13"/>
        <v>25.6</v>
      </c>
      <c r="DW6" s="52">
        <f t="shared" si="13"/>
        <v>22.6</v>
      </c>
      <c r="DX6" s="52">
        <f t="shared" si="13"/>
        <v>90.8</v>
      </c>
      <c r="DY6" s="52">
        <f t="shared" si="13"/>
        <v>81.900000000000006</v>
      </c>
      <c r="DZ6" s="52">
        <f t="shared" si="13"/>
        <v>91.6</v>
      </c>
      <c r="EA6" s="52">
        <f t="shared" si="13"/>
        <v>100.1</v>
      </c>
      <c r="EB6" s="52">
        <f t="shared" si="13"/>
        <v>94.9</v>
      </c>
      <c r="EC6" s="52" t="str">
        <f>IF(EC8="-","【-】","【"&amp;SUBSTITUTE(TEXT(EC8,"#,##0.0"),"-","△")&amp;"】")</f>
        <v>【63.0】</v>
      </c>
      <c r="ED6" s="52">
        <f>IF(ED8="-",NA(),ED8)</f>
        <v>16.2</v>
      </c>
      <c r="EE6" s="52">
        <f t="shared" ref="EE6:EM6" si="14">IF(EE8="-",NA(),EE8)</f>
        <v>17.7</v>
      </c>
      <c r="EF6" s="52">
        <f t="shared" si="14"/>
        <v>23</v>
      </c>
      <c r="EG6" s="52">
        <f t="shared" si="14"/>
        <v>28.2</v>
      </c>
      <c r="EH6" s="52">
        <f t="shared" si="14"/>
        <v>33.4</v>
      </c>
      <c r="EI6" s="52">
        <f t="shared" si="14"/>
        <v>48.6</v>
      </c>
      <c r="EJ6" s="52">
        <f t="shared" si="14"/>
        <v>50.8</v>
      </c>
      <c r="EK6" s="52">
        <f t="shared" si="14"/>
        <v>51.4</v>
      </c>
      <c r="EL6" s="52">
        <f t="shared" si="14"/>
        <v>51.9</v>
      </c>
      <c r="EM6" s="52">
        <f t="shared" si="14"/>
        <v>53.8</v>
      </c>
      <c r="EN6" s="52" t="str">
        <f>IF(EN8="-","【-】","【"&amp;SUBSTITUTE(TEXT(EN8,"#,##0.0"),"-","△")&amp;"】")</f>
        <v>【56.4】</v>
      </c>
      <c r="EO6" s="52">
        <f>IF(EO8="-",NA(),EO8)</f>
        <v>35.700000000000003</v>
      </c>
      <c r="EP6" s="52">
        <f t="shared" ref="EP6:EX6" si="15">IF(EP8="-",NA(),EP8)</f>
        <v>45.7</v>
      </c>
      <c r="EQ6" s="52">
        <f t="shared" si="15"/>
        <v>55.4</v>
      </c>
      <c r="ER6" s="52">
        <f t="shared" si="15"/>
        <v>63.5</v>
      </c>
      <c r="ES6" s="52">
        <f t="shared" si="15"/>
        <v>72.5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40565292</v>
      </c>
      <c r="FA6" s="53">
        <f t="shared" ref="FA6:FI6" si="16">IF(FA8="-",NA(),FA8)</f>
        <v>42760758</v>
      </c>
      <c r="FB6" s="53">
        <f t="shared" si="16"/>
        <v>43151527</v>
      </c>
      <c r="FC6" s="53">
        <f t="shared" si="16"/>
        <v>43455167</v>
      </c>
      <c r="FD6" s="53">
        <f t="shared" si="16"/>
        <v>43596004</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159</v>
      </c>
      <c r="B7" s="50">
        <f t="shared" ref="B7:AH7" si="17">B8</f>
        <v>2022</v>
      </c>
      <c r="C7" s="50">
        <f t="shared" si="17"/>
        <v>322091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15</v>
      </c>
      <c r="R7" s="50" t="str">
        <f t="shared" si="17"/>
        <v>-</v>
      </c>
      <c r="S7" s="50" t="str">
        <f t="shared" si="17"/>
        <v>ド 透 訓</v>
      </c>
      <c r="T7" s="50" t="str">
        <f t="shared" si="17"/>
        <v>救 臨 感 へ 災 輪</v>
      </c>
      <c r="U7" s="51">
        <f>U8</f>
        <v>35738</v>
      </c>
      <c r="V7" s="51">
        <f>V8</f>
        <v>25772</v>
      </c>
      <c r="W7" s="50" t="str">
        <f>W8</f>
        <v>-</v>
      </c>
      <c r="X7" s="50" t="str">
        <f t="shared" si="17"/>
        <v>第２種該当</v>
      </c>
      <c r="Y7" s="50" t="str">
        <f t="shared" si="17"/>
        <v>１０：１</v>
      </c>
      <c r="Z7" s="51">
        <f t="shared" si="17"/>
        <v>199</v>
      </c>
      <c r="AA7" s="51">
        <f t="shared" si="17"/>
        <v>78</v>
      </c>
      <c r="AB7" s="51" t="str">
        <f t="shared" si="17"/>
        <v>-</v>
      </c>
      <c r="AC7" s="51" t="str">
        <f t="shared" si="17"/>
        <v>-</v>
      </c>
      <c r="AD7" s="51">
        <f t="shared" si="17"/>
        <v>4</v>
      </c>
      <c r="AE7" s="51">
        <f t="shared" si="17"/>
        <v>281</v>
      </c>
      <c r="AF7" s="51">
        <f t="shared" si="17"/>
        <v>193</v>
      </c>
      <c r="AG7" s="51">
        <f t="shared" si="17"/>
        <v>71</v>
      </c>
      <c r="AH7" s="51">
        <f t="shared" si="17"/>
        <v>264</v>
      </c>
      <c r="AI7" s="52">
        <f>AI8</f>
        <v>90.7</v>
      </c>
      <c r="AJ7" s="52">
        <f t="shared" ref="AJ7:AR7" si="18">AJ8</f>
        <v>90.7</v>
      </c>
      <c r="AK7" s="52">
        <f t="shared" si="18"/>
        <v>96.3</v>
      </c>
      <c r="AL7" s="52">
        <f t="shared" si="18"/>
        <v>104.7</v>
      </c>
      <c r="AM7" s="52">
        <f t="shared" si="18"/>
        <v>101.5</v>
      </c>
      <c r="AN7" s="52">
        <f t="shared" si="18"/>
        <v>97.5</v>
      </c>
      <c r="AO7" s="52">
        <f t="shared" si="18"/>
        <v>96.9</v>
      </c>
      <c r="AP7" s="52">
        <f t="shared" si="18"/>
        <v>101.8</v>
      </c>
      <c r="AQ7" s="52">
        <f t="shared" si="18"/>
        <v>106.2</v>
      </c>
      <c r="AR7" s="52">
        <f t="shared" si="18"/>
        <v>103.5</v>
      </c>
      <c r="AS7" s="52"/>
      <c r="AT7" s="52">
        <f>AT8</f>
        <v>86.9</v>
      </c>
      <c r="AU7" s="52">
        <f t="shared" ref="AU7:BC7" si="19">AU8</f>
        <v>85.9</v>
      </c>
      <c r="AV7" s="52">
        <f t="shared" si="19"/>
        <v>79</v>
      </c>
      <c r="AW7" s="52">
        <f t="shared" si="19"/>
        <v>79.7</v>
      </c>
      <c r="AX7" s="52">
        <f t="shared" si="19"/>
        <v>78.099999999999994</v>
      </c>
      <c r="AY7" s="52">
        <f t="shared" si="19"/>
        <v>86</v>
      </c>
      <c r="AZ7" s="52">
        <f t="shared" si="19"/>
        <v>86</v>
      </c>
      <c r="BA7" s="52">
        <f t="shared" si="19"/>
        <v>80.7</v>
      </c>
      <c r="BB7" s="52">
        <f t="shared" si="19"/>
        <v>82.3</v>
      </c>
      <c r="BC7" s="52">
        <f t="shared" si="19"/>
        <v>81.5</v>
      </c>
      <c r="BD7" s="52"/>
      <c r="BE7" s="52">
        <f>BE8</f>
        <v>83.1</v>
      </c>
      <c r="BF7" s="52">
        <f t="shared" ref="BF7:BN7" si="20">BF8</f>
        <v>82.2</v>
      </c>
      <c r="BG7" s="52">
        <f t="shared" si="20"/>
        <v>75.3</v>
      </c>
      <c r="BH7" s="52">
        <f t="shared" si="20"/>
        <v>76</v>
      </c>
      <c r="BI7" s="52">
        <f t="shared" si="20"/>
        <v>74.900000000000006</v>
      </c>
      <c r="BJ7" s="52">
        <f t="shared" si="20"/>
        <v>83.1</v>
      </c>
      <c r="BK7" s="52">
        <f t="shared" si="20"/>
        <v>83</v>
      </c>
      <c r="BL7" s="52">
        <f t="shared" si="20"/>
        <v>77.599999999999994</v>
      </c>
      <c r="BM7" s="52">
        <f t="shared" si="20"/>
        <v>79.2</v>
      </c>
      <c r="BN7" s="52">
        <f t="shared" si="20"/>
        <v>78.400000000000006</v>
      </c>
      <c r="BO7" s="52"/>
      <c r="BP7" s="52">
        <f>BP8</f>
        <v>90.9</v>
      </c>
      <c r="BQ7" s="52">
        <f t="shared" ref="BQ7:BY7" si="21">BQ8</f>
        <v>89.2</v>
      </c>
      <c r="BR7" s="52">
        <f t="shared" si="21"/>
        <v>80</v>
      </c>
      <c r="BS7" s="52">
        <f t="shared" si="21"/>
        <v>79.5</v>
      </c>
      <c r="BT7" s="52">
        <f t="shared" si="21"/>
        <v>74.7</v>
      </c>
      <c r="BU7" s="52">
        <f t="shared" si="21"/>
        <v>72.099999999999994</v>
      </c>
      <c r="BV7" s="52">
        <f t="shared" si="21"/>
        <v>72.900000000000006</v>
      </c>
      <c r="BW7" s="52">
        <f t="shared" si="21"/>
        <v>64.5</v>
      </c>
      <c r="BX7" s="52">
        <f t="shared" si="21"/>
        <v>63.8</v>
      </c>
      <c r="BY7" s="52">
        <f t="shared" si="21"/>
        <v>63.4</v>
      </c>
      <c r="BZ7" s="52"/>
      <c r="CA7" s="53">
        <f>CA8</f>
        <v>29906</v>
      </c>
      <c r="CB7" s="53">
        <f t="shared" ref="CB7:CJ7" si="22">CB8</f>
        <v>30718</v>
      </c>
      <c r="CC7" s="53">
        <f t="shared" si="22"/>
        <v>30299</v>
      </c>
      <c r="CD7" s="53">
        <f t="shared" si="22"/>
        <v>32376</v>
      </c>
      <c r="CE7" s="53">
        <f t="shared" si="22"/>
        <v>34863</v>
      </c>
      <c r="CF7" s="53">
        <f t="shared" si="22"/>
        <v>47924</v>
      </c>
      <c r="CG7" s="53">
        <f t="shared" si="22"/>
        <v>48807</v>
      </c>
      <c r="CH7" s="53">
        <f t="shared" si="22"/>
        <v>51594</v>
      </c>
      <c r="CI7" s="53">
        <f t="shared" si="22"/>
        <v>53805</v>
      </c>
      <c r="CJ7" s="53">
        <f t="shared" si="22"/>
        <v>56563</v>
      </c>
      <c r="CK7" s="52"/>
      <c r="CL7" s="53">
        <f>CL8</f>
        <v>8150</v>
      </c>
      <c r="CM7" s="53">
        <f t="shared" ref="CM7:CU7" si="23">CM8</f>
        <v>8002</v>
      </c>
      <c r="CN7" s="53">
        <f t="shared" si="23"/>
        <v>8065</v>
      </c>
      <c r="CO7" s="53">
        <f t="shared" si="23"/>
        <v>8976</v>
      </c>
      <c r="CP7" s="53">
        <f t="shared" si="23"/>
        <v>10077</v>
      </c>
      <c r="CQ7" s="53">
        <f t="shared" si="23"/>
        <v>12502</v>
      </c>
      <c r="CR7" s="53">
        <f t="shared" si="23"/>
        <v>12970</v>
      </c>
      <c r="CS7" s="53">
        <f t="shared" si="23"/>
        <v>13767</v>
      </c>
      <c r="CT7" s="53">
        <f t="shared" si="23"/>
        <v>14046</v>
      </c>
      <c r="CU7" s="53">
        <f t="shared" si="23"/>
        <v>14550</v>
      </c>
      <c r="CV7" s="52"/>
      <c r="CW7" s="52">
        <f>CW8</f>
        <v>54.7</v>
      </c>
      <c r="CX7" s="52">
        <f t="shared" ref="CX7:DF7" si="24">CX8</f>
        <v>54.3</v>
      </c>
      <c r="CY7" s="52">
        <f t="shared" si="24"/>
        <v>68.5</v>
      </c>
      <c r="CZ7" s="52">
        <f t="shared" si="24"/>
        <v>68.400000000000006</v>
      </c>
      <c r="DA7" s="52">
        <f t="shared" si="24"/>
        <v>68.599999999999994</v>
      </c>
      <c r="DB7" s="52">
        <f t="shared" si="24"/>
        <v>59.4</v>
      </c>
      <c r="DC7" s="52">
        <f t="shared" si="24"/>
        <v>59.9</v>
      </c>
      <c r="DD7" s="52">
        <f t="shared" si="24"/>
        <v>63.4</v>
      </c>
      <c r="DE7" s="52">
        <f t="shared" si="24"/>
        <v>61.3</v>
      </c>
      <c r="DF7" s="52">
        <f t="shared" si="24"/>
        <v>61.4</v>
      </c>
      <c r="DG7" s="52"/>
      <c r="DH7" s="52">
        <f>DH8</f>
        <v>13.4</v>
      </c>
      <c r="DI7" s="52">
        <f t="shared" ref="DI7:DQ7" si="25">DI8</f>
        <v>13.4</v>
      </c>
      <c r="DJ7" s="52">
        <f t="shared" si="25"/>
        <v>13.6</v>
      </c>
      <c r="DK7" s="52">
        <f t="shared" si="25"/>
        <v>15</v>
      </c>
      <c r="DL7" s="52">
        <f t="shared" si="25"/>
        <v>17.100000000000001</v>
      </c>
      <c r="DM7" s="52">
        <f t="shared" si="25"/>
        <v>20.6</v>
      </c>
      <c r="DN7" s="52">
        <f t="shared" si="25"/>
        <v>20.5</v>
      </c>
      <c r="DO7" s="52">
        <f t="shared" si="25"/>
        <v>20.2</v>
      </c>
      <c r="DP7" s="52">
        <f t="shared" si="25"/>
        <v>20.2</v>
      </c>
      <c r="DQ7" s="52">
        <f t="shared" si="25"/>
        <v>21.1</v>
      </c>
      <c r="DR7" s="52"/>
      <c r="DS7" s="52">
        <f>DS8</f>
        <v>10.3</v>
      </c>
      <c r="DT7" s="52">
        <f t="shared" ref="DT7:EB7" si="26">DT8</f>
        <v>26.4</v>
      </c>
      <c r="DU7" s="52">
        <f t="shared" si="26"/>
        <v>34.1</v>
      </c>
      <c r="DV7" s="52">
        <f t="shared" si="26"/>
        <v>25.6</v>
      </c>
      <c r="DW7" s="52">
        <f t="shared" si="26"/>
        <v>22.6</v>
      </c>
      <c r="DX7" s="52">
        <f t="shared" si="26"/>
        <v>90.8</v>
      </c>
      <c r="DY7" s="52">
        <f t="shared" si="26"/>
        <v>81.900000000000006</v>
      </c>
      <c r="DZ7" s="52">
        <f t="shared" si="26"/>
        <v>91.6</v>
      </c>
      <c r="EA7" s="52">
        <f t="shared" si="26"/>
        <v>100.1</v>
      </c>
      <c r="EB7" s="52">
        <f t="shared" si="26"/>
        <v>94.9</v>
      </c>
      <c r="EC7" s="52"/>
      <c r="ED7" s="52">
        <f>ED8</f>
        <v>16.2</v>
      </c>
      <c r="EE7" s="52">
        <f t="shared" ref="EE7:EM7" si="27">EE8</f>
        <v>17.7</v>
      </c>
      <c r="EF7" s="52">
        <f t="shared" si="27"/>
        <v>23</v>
      </c>
      <c r="EG7" s="52">
        <f t="shared" si="27"/>
        <v>28.2</v>
      </c>
      <c r="EH7" s="52">
        <f t="shared" si="27"/>
        <v>33.4</v>
      </c>
      <c r="EI7" s="52">
        <f t="shared" si="27"/>
        <v>48.6</v>
      </c>
      <c r="EJ7" s="52">
        <f t="shared" si="27"/>
        <v>50.8</v>
      </c>
      <c r="EK7" s="52">
        <f t="shared" si="27"/>
        <v>51.4</v>
      </c>
      <c r="EL7" s="52">
        <f t="shared" si="27"/>
        <v>51.9</v>
      </c>
      <c r="EM7" s="52">
        <f t="shared" si="27"/>
        <v>53.8</v>
      </c>
      <c r="EN7" s="52"/>
      <c r="EO7" s="52">
        <f>EO8</f>
        <v>35.700000000000003</v>
      </c>
      <c r="EP7" s="52">
        <f t="shared" ref="EP7:EX7" si="28">EP8</f>
        <v>45.7</v>
      </c>
      <c r="EQ7" s="52">
        <f t="shared" si="28"/>
        <v>55.4</v>
      </c>
      <c r="ER7" s="52">
        <f t="shared" si="28"/>
        <v>63.5</v>
      </c>
      <c r="ES7" s="52">
        <f t="shared" si="28"/>
        <v>72.5</v>
      </c>
      <c r="ET7" s="52">
        <f t="shared" si="28"/>
        <v>70.099999999999994</v>
      </c>
      <c r="EU7" s="52">
        <f t="shared" si="28"/>
        <v>72.599999999999994</v>
      </c>
      <c r="EV7" s="52">
        <f t="shared" si="28"/>
        <v>71.900000000000006</v>
      </c>
      <c r="EW7" s="52">
        <f t="shared" si="28"/>
        <v>71.2</v>
      </c>
      <c r="EX7" s="52">
        <f t="shared" si="28"/>
        <v>71.8</v>
      </c>
      <c r="EY7" s="52"/>
      <c r="EZ7" s="53">
        <f>EZ8</f>
        <v>40565292</v>
      </c>
      <c r="FA7" s="53">
        <f t="shared" ref="FA7:FI7" si="29">FA8</f>
        <v>42760758</v>
      </c>
      <c r="FB7" s="53">
        <f t="shared" si="29"/>
        <v>43151527</v>
      </c>
      <c r="FC7" s="53">
        <f t="shared" si="29"/>
        <v>43455167</v>
      </c>
      <c r="FD7" s="53">
        <f t="shared" si="29"/>
        <v>43596004</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322091</v>
      </c>
      <c r="D8" s="55">
        <v>46</v>
      </c>
      <c r="E8" s="55">
        <v>6</v>
      </c>
      <c r="F8" s="55">
        <v>0</v>
      </c>
      <c r="G8" s="55">
        <v>1</v>
      </c>
      <c r="H8" s="55" t="s">
        <v>160</v>
      </c>
      <c r="I8" s="55" t="s">
        <v>161</v>
      </c>
      <c r="J8" s="55" t="s">
        <v>162</v>
      </c>
      <c r="K8" s="55" t="s">
        <v>163</v>
      </c>
      <c r="L8" s="55" t="s">
        <v>164</v>
      </c>
      <c r="M8" s="55" t="s">
        <v>165</v>
      </c>
      <c r="N8" s="55" t="s">
        <v>166</v>
      </c>
      <c r="O8" s="55" t="s">
        <v>167</v>
      </c>
      <c r="P8" s="55" t="s">
        <v>168</v>
      </c>
      <c r="Q8" s="56">
        <v>15</v>
      </c>
      <c r="R8" s="55" t="s">
        <v>40</v>
      </c>
      <c r="S8" s="55" t="s">
        <v>169</v>
      </c>
      <c r="T8" s="55" t="s">
        <v>170</v>
      </c>
      <c r="U8" s="56">
        <v>35738</v>
      </c>
      <c r="V8" s="56">
        <v>25772</v>
      </c>
      <c r="W8" s="55" t="s">
        <v>40</v>
      </c>
      <c r="X8" s="55" t="s">
        <v>171</v>
      </c>
      <c r="Y8" s="57" t="s">
        <v>172</v>
      </c>
      <c r="Z8" s="56">
        <v>199</v>
      </c>
      <c r="AA8" s="56">
        <v>78</v>
      </c>
      <c r="AB8" s="56" t="s">
        <v>40</v>
      </c>
      <c r="AC8" s="56" t="s">
        <v>40</v>
      </c>
      <c r="AD8" s="56">
        <v>4</v>
      </c>
      <c r="AE8" s="56">
        <v>281</v>
      </c>
      <c r="AF8" s="56">
        <v>193</v>
      </c>
      <c r="AG8" s="56">
        <v>71</v>
      </c>
      <c r="AH8" s="56">
        <v>264</v>
      </c>
      <c r="AI8" s="58">
        <v>90.7</v>
      </c>
      <c r="AJ8" s="58">
        <v>90.7</v>
      </c>
      <c r="AK8" s="58">
        <v>96.3</v>
      </c>
      <c r="AL8" s="58">
        <v>104.7</v>
      </c>
      <c r="AM8" s="58">
        <v>101.5</v>
      </c>
      <c r="AN8" s="58">
        <v>97.5</v>
      </c>
      <c r="AO8" s="58">
        <v>96.9</v>
      </c>
      <c r="AP8" s="58">
        <v>101.8</v>
      </c>
      <c r="AQ8" s="58">
        <v>106.2</v>
      </c>
      <c r="AR8" s="58">
        <v>103.5</v>
      </c>
      <c r="AS8" s="58">
        <v>103.5</v>
      </c>
      <c r="AT8" s="58">
        <v>86.9</v>
      </c>
      <c r="AU8" s="58">
        <v>85.9</v>
      </c>
      <c r="AV8" s="58">
        <v>79</v>
      </c>
      <c r="AW8" s="58">
        <v>79.7</v>
      </c>
      <c r="AX8" s="58">
        <v>78.099999999999994</v>
      </c>
      <c r="AY8" s="58">
        <v>86</v>
      </c>
      <c r="AZ8" s="58">
        <v>86</v>
      </c>
      <c r="BA8" s="58">
        <v>80.7</v>
      </c>
      <c r="BB8" s="58">
        <v>82.3</v>
      </c>
      <c r="BC8" s="58">
        <v>81.5</v>
      </c>
      <c r="BD8" s="58">
        <v>86.4</v>
      </c>
      <c r="BE8" s="59">
        <v>83.1</v>
      </c>
      <c r="BF8" s="59">
        <v>82.2</v>
      </c>
      <c r="BG8" s="59">
        <v>75.3</v>
      </c>
      <c r="BH8" s="59">
        <v>76</v>
      </c>
      <c r="BI8" s="59">
        <v>74.900000000000006</v>
      </c>
      <c r="BJ8" s="59">
        <v>83.1</v>
      </c>
      <c r="BK8" s="59">
        <v>83</v>
      </c>
      <c r="BL8" s="59">
        <v>77.599999999999994</v>
      </c>
      <c r="BM8" s="59">
        <v>79.2</v>
      </c>
      <c r="BN8" s="59">
        <v>78.400000000000006</v>
      </c>
      <c r="BO8" s="59">
        <v>83.7</v>
      </c>
      <c r="BP8" s="58">
        <v>90.9</v>
      </c>
      <c r="BQ8" s="58">
        <v>89.2</v>
      </c>
      <c r="BR8" s="58">
        <v>80</v>
      </c>
      <c r="BS8" s="58">
        <v>79.5</v>
      </c>
      <c r="BT8" s="58">
        <v>74.7</v>
      </c>
      <c r="BU8" s="58">
        <v>72.099999999999994</v>
      </c>
      <c r="BV8" s="58">
        <v>72.900000000000006</v>
      </c>
      <c r="BW8" s="58">
        <v>64.5</v>
      </c>
      <c r="BX8" s="58">
        <v>63.8</v>
      </c>
      <c r="BY8" s="58">
        <v>63.4</v>
      </c>
      <c r="BZ8" s="58">
        <v>66.8</v>
      </c>
      <c r="CA8" s="59">
        <v>29906</v>
      </c>
      <c r="CB8" s="59">
        <v>30718</v>
      </c>
      <c r="CC8" s="59">
        <v>30299</v>
      </c>
      <c r="CD8" s="59">
        <v>32376</v>
      </c>
      <c r="CE8" s="59">
        <v>34863</v>
      </c>
      <c r="CF8" s="59">
        <v>47924</v>
      </c>
      <c r="CG8" s="59">
        <v>48807</v>
      </c>
      <c r="CH8" s="59">
        <v>51594</v>
      </c>
      <c r="CI8" s="59">
        <v>53805</v>
      </c>
      <c r="CJ8" s="59">
        <v>56563</v>
      </c>
      <c r="CK8" s="58">
        <v>61837</v>
      </c>
      <c r="CL8" s="59">
        <v>8150</v>
      </c>
      <c r="CM8" s="59">
        <v>8002</v>
      </c>
      <c r="CN8" s="59">
        <v>8065</v>
      </c>
      <c r="CO8" s="59">
        <v>8976</v>
      </c>
      <c r="CP8" s="59">
        <v>10077</v>
      </c>
      <c r="CQ8" s="59">
        <v>12502</v>
      </c>
      <c r="CR8" s="59">
        <v>12970</v>
      </c>
      <c r="CS8" s="59">
        <v>13767</v>
      </c>
      <c r="CT8" s="59">
        <v>14046</v>
      </c>
      <c r="CU8" s="59">
        <v>14550</v>
      </c>
      <c r="CV8" s="58">
        <v>17600</v>
      </c>
      <c r="CW8" s="59">
        <v>54.7</v>
      </c>
      <c r="CX8" s="59">
        <v>54.3</v>
      </c>
      <c r="CY8" s="59">
        <v>68.5</v>
      </c>
      <c r="CZ8" s="59">
        <v>68.400000000000006</v>
      </c>
      <c r="DA8" s="59">
        <v>68.599999999999994</v>
      </c>
      <c r="DB8" s="59">
        <v>59.4</v>
      </c>
      <c r="DC8" s="59">
        <v>59.9</v>
      </c>
      <c r="DD8" s="59">
        <v>63.4</v>
      </c>
      <c r="DE8" s="59">
        <v>61.3</v>
      </c>
      <c r="DF8" s="59">
        <v>61.4</v>
      </c>
      <c r="DG8" s="59">
        <v>55.6</v>
      </c>
      <c r="DH8" s="59">
        <v>13.4</v>
      </c>
      <c r="DI8" s="59">
        <v>13.4</v>
      </c>
      <c r="DJ8" s="59">
        <v>13.6</v>
      </c>
      <c r="DK8" s="59">
        <v>15</v>
      </c>
      <c r="DL8" s="59">
        <v>17.100000000000001</v>
      </c>
      <c r="DM8" s="59">
        <v>20.6</v>
      </c>
      <c r="DN8" s="59">
        <v>20.5</v>
      </c>
      <c r="DO8" s="59">
        <v>20.2</v>
      </c>
      <c r="DP8" s="59">
        <v>20.2</v>
      </c>
      <c r="DQ8" s="59">
        <v>21.1</v>
      </c>
      <c r="DR8" s="59">
        <v>25.1</v>
      </c>
      <c r="DS8" s="59">
        <v>10.3</v>
      </c>
      <c r="DT8" s="59">
        <v>26.4</v>
      </c>
      <c r="DU8" s="59">
        <v>34.1</v>
      </c>
      <c r="DV8" s="59">
        <v>25.6</v>
      </c>
      <c r="DW8" s="59">
        <v>22.6</v>
      </c>
      <c r="DX8" s="59">
        <v>90.8</v>
      </c>
      <c r="DY8" s="59">
        <v>81.900000000000006</v>
      </c>
      <c r="DZ8" s="59">
        <v>91.6</v>
      </c>
      <c r="EA8" s="59">
        <v>100.1</v>
      </c>
      <c r="EB8" s="59">
        <v>94.9</v>
      </c>
      <c r="EC8" s="59">
        <v>63</v>
      </c>
      <c r="ED8" s="58">
        <v>16.2</v>
      </c>
      <c r="EE8" s="58">
        <v>17.7</v>
      </c>
      <c r="EF8" s="58">
        <v>23</v>
      </c>
      <c r="EG8" s="58">
        <v>28.2</v>
      </c>
      <c r="EH8" s="58">
        <v>33.4</v>
      </c>
      <c r="EI8" s="58">
        <v>48.6</v>
      </c>
      <c r="EJ8" s="58">
        <v>50.8</v>
      </c>
      <c r="EK8" s="58">
        <v>51.4</v>
      </c>
      <c r="EL8" s="58">
        <v>51.9</v>
      </c>
      <c r="EM8" s="58">
        <v>53.8</v>
      </c>
      <c r="EN8" s="58">
        <v>56.4</v>
      </c>
      <c r="EO8" s="58">
        <v>35.700000000000003</v>
      </c>
      <c r="EP8" s="58">
        <v>45.7</v>
      </c>
      <c r="EQ8" s="58">
        <v>55.4</v>
      </c>
      <c r="ER8" s="58">
        <v>63.5</v>
      </c>
      <c r="ES8" s="58">
        <v>72.5</v>
      </c>
      <c r="ET8" s="58">
        <v>70.099999999999994</v>
      </c>
      <c r="EU8" s="58">
        <v>72.599999999999994</v>
      </c>
      <c r="EV8" s="58">
        <v>71.900000000000006</v>
      </c>
      <c r="EW8" s="58">
        <v>71.2</v>
      </c>
      <c r="EX8" s="58">
        <v>71.8</v>
      </c>
      <c r="EY8" s="58">
        <v>70.7</v>
      </c>
      <c r="EZ8" s="59">
        <v>40565292</v>
      </c>
      <c r="FA8" s="59">
        <v>42760758</v>
      </c>
      <c r="FB8" s="59">
        <v>43151527</v>
      </c>
      <c r="FC8" s="59">
        <v>43455167</v>
      </c>
      <c r="FD8" s="59">
        <v>43596004</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2024-02-02T02:52:04Z</cp:lastPrinted>
  <dcterms:created xsi:type="dcterms:W3CDTF">2023-12-20T05:10:22Z</dcterms:created>
  <dcterms:modified xsi:type="dcterms:W3CDTF">2024-02-06T07:47:21Z</dcterms:modified>
  <cp:category/>
</cp:coreProperties>
</file>