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intra1\下水\令和5年度_下水道課\業務係\★★調査・報告\財政課\20240116【２／７（水）県〆切】公営企業に係る「経営比較分析表」の分析等について\提出\【経営比較分析表】2022_322075_47_1718\"/>
    </mc:Choice>
  </mc:AlternateContent>
  <xr:revisionPtr revIDLastSave="0" documentId="13_ncr:1_{EC28C32B-56FE-4E9B-B1E6-7C8A2840D8E7}" xr6:coauthVersionLast="47" xr6:coauthVersionMax="47" xr10:uidLastSave="{00000000-0000-0000-0000-000000000000}"/>
  <workbookProtection workbookAlgorithmName="SHA-512" workbookHashValue="kYtuHiJM9JQXqtRN9/mom6K9+XL5ZtXYEwXAvLGjlM1snwe13uUPXLIBYEEZFpvM+mkepG5rQ9+vcRMsIyaO0w==" workbookSaltValue="63S5J7rNPQAeg/gZ+D+zhA=="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B10" i="4" s="1"/>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BB10" i="4"/>
  <c r="AL10" i="4"/>
  <c r="AD10" i="4"/>
  <c r="P10" i="4"/>
  <c r="AT8" i="4"/>
  <c r="AD8" i="4"/>
  <c r="W8" i="4"/>
</calcChain>
</file>

<file path=xl/sharedStrings.xml><?xml version="1.0" encoding="utf-8"?>
<sst xmlns="http://schemas.openxmlformats.org/spreadsheetml/2006/main" count="241" uniqueCount="119">
  <si>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</si>
  <si>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</si>
  <si>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</si>
  <si>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</si>
  <si>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</si>
  <si>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</si>
  <si>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</si>
  <si>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</si>
  <si>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</si>
  <si>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</si>
  <si>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</si>
  <si>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</si>
  <si>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</si>
  <si>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</si>
  <si>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</si>
  <si>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</si>
  <si>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</si>
  <si>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</si>
  <si>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</si>
  <si>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</si>
  <si>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</si>
  <si>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</si>
  <si>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</si>
  <si>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</si>
  <si>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</si>
  <si>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</si>
  <si>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</si>
  <si>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</si>
  <si>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</si>
  <si>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</si>
  <si>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</si>
  <si>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</si>
  <si>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</si>
  <si>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</si>
  <si>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</si>
  <si>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</si>
  <si>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</si>
  <si>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</si>
  <si>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</si>
  <si>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</si>
  <si>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</si>
  <si>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</si>
  <si>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</si>
  <si>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</si>
  <si>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</si>
  <si>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</si>
  <si>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</si>
  <si>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</si>
  <si>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</si>
  <si>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</si>
  <si>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</si>
  <si>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</si>
  <si>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</si>
  <si>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</si>
  <si>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</si>
  <si>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</si>
  <si>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</si>
  <si>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</si>
  <si>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</si>
  <si>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</si>
  <si>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</si>
  <si>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</si>
  <si>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</si>
  <si>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</si>
  <si>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</si>
  <si>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</si>
  <si>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</si>
  <si>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</si>
  <si>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</si>
  <si>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</si>
  <si>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</si>
  <si>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</si>
  <si>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</si>
  <si>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</si>
  <si>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</si>
  <si>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</si>
  <si>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</si>
  <si>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</si>
  <si>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</si>
  <si>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</si>
  <si>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</si>
  <si>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</si>
  <si>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</si>
  <si>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</si>
  <si>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</si>
  <si>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</si>
  <si>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</si>
  <si>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</si>
  <si>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</si>
  <si>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</si>
  <si>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</si>
  <si>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</si>
  <si>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</si>
  <si>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</si>
  <si>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</si>
  <si>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</si>
  <si>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</si>
  <si>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江津市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</si>
  <si>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</si>
  <si>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</si>
  <si>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</si>
  <si>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</si>
  <si>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</si>
  <si>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</si>
  <si>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</si>
  <si>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</si>
  <si>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</si>
  <si>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</si>
  <si>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</si>
  <si>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</si>
  <si>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</si>
  <si>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</si>
  <si>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</si>
  <si>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</si>
  <si>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</si>
  <si>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</si>
  <si>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本市は地方公営企業法非適用につき、会計上の固定資産の減価償却を行っていないため、有形固定資産減価償却率の数値は出ていないが、実質は減価償却を行っており、この数値は法適用後に年々上昇していくと推測される。また、当施設はH14に供用開始し、比較的管路が新しいために、老朽管の更新などはまだ行っていなので、管渠老朽化率の数値は出ていない。今後は、既存施設の長寿命化を図っていくとともに、施設更新の際は、将来需要の予測を踏まえて、施設・設備の性能の合理化などを検討していく必要がある。</t>
    <phoneticPr fontId="4"/>
  </si>
  <si>
    <t>小規模集合処理区は1処理区で、中規模の合併処理浄化槽90人槽1基で処理している。Ｈ14.2に供用開始して整備事業は完了している。整備した区画のすべてが接続された。R1は料金改定により一定の使用料収入増となった。
　しかし、処理区域内の人口は減少の一途となり、料金改定による使用料収入増以外、急激な収入増は見込めない状況にある。収支の均衡を保つために一般会計からの繰入金に依存しており、その経営体質は地方公営企業法を適用後も変わらないと予想される。施設は19年を経過しており、施設の長寿命化対策及び更新への投資が必要となってくる。その費用を賄うため、中長期的な視点で、適正な料金設定について検討し、持続可能な施設となるよう、経常経費の削減など経営改善に向けた取り組みが必要であるまた、令和５年度から企業会計を導入するため、問題点を明確にし、さらなる経営の効率化と改善を図っていく。</t>
    <phoneticPr fontId="4"/>
  </si>
  <si>
    <r>
      <t>①収益的収支比率については、営業収益のうち使用料収入が令和5年度より公営企業会計へ移行したことに伴い、３月調定分の収入の大半が未収金扱いとなり、前年比162千円の減少となったが、総費用においても打切決算の影響で、維持管理費等が670千円減少したことで、予算規模が少ない本事業においては、11.9％の増加となった。④企業債残高対事業規模比率については、企業債の全額を一般会計から繰入しているため数値は0となっている</t>
    </r>
    <r>
      <rPr>
        <sz val="11"/>
        <rFont val="ＭＳ ゴシック"/>
        <family val="3"/>
        <charset val="128"/>
      </rPr>
      <t>。⑤経費回収率は100％で前年比27.46％の増となっているが、これは打切決算による汚水処理費の減少が大きな要因となっている。全国平均及び類似団体平均よりは高い値となっているが、今後使用料の増加は見込めない。また、収支不足については、一般会計繰入金により賄っているものの、回収率維持のため費用の削減が必要となる。⑥汚水処理原価は、全国平均及び類似団体平均より低い値で推移している。汚水処理費が打切決算の影響で減少したため、令和4年度は著しく低下した。人口減少などの影響により有収水量も減少傾向にあり、令和５年度に汚水処理費が例年の数値とになる見込みで今後は増加傾向が見込まれる。</t>
    </r>
    <r>
      <rPr>
        <sz val="11"/>
        <color theme="1"/>
        <rFont val="ＭＳ ゴシック"/>
        <family val="3"/>
        <charset val="128"/>
      </rPr>
      <t>⑦施設利用率は水量に大きな変動がなく横ばいとなった。⑧接続している住戸のすべてが水洗便所を設置している。
　今後は、維持管理費の削減を図り、施設修繕等の財源確保のための料金改定を検討する必要がある。</t>
    </r>
    <rPh sb="27" eb="29">
      <t>レイワ</t>
    </rPh>
    <rPh sb="30" eb="32">
      <t>ネンド</t>
    </rPh>
    <rPh sb="89" eb="92">
      <t>ソウヒヨウ</t>
    </rPh>
    <rPh sb="97" eb="99">
      <t>ウチキ</t>
    </rPh>
    <rPh sb="99" eb="101">
      <t>ケッサン</t>
    </rPh>
    <rPh sb="102" eb="104">
      <t>エイキョウ</t>
    </rPh>
    <rPh sb="106" eb="111">
      <t>イジカンリヒ</t>
    </rPh>
    <rPh sb="111" eb="112">
      <t>トウ</t>
    </rPh>
    <rPh sb="116" eb="118">
      <t>センエン</t>
    </rPh>
    <rPh sb="118" eb="120">
      <t>ゲンショウ</t>
    </rPh>
    <rPh sb="126" eb="130">
      <t>ヨサンキボ</t>
    </rPh>
    <rPh sb="131" eb="132">
      <t>スク</t>
    </rPh>
    <rPh sb="134" eb="137">
      <t>ホンジギョウ</t>
    </rPh>
    <rPh sb="149" eb="151">
      <t>ゾウカ</t>
    </rPh>
    <rPh sb="219" eb="222">
      <t>ゼンネンヒ</t>
    </rPh>
    <rPh sb="229" eb="230">
      <t>ゾウ</t>
    </rPh>
    <rPh sb="241" eb="243">
      <t>ウチキ</t>
    </rPh>
    <rPh sb="243" eb="245">
      <t>ケッサン</t>
    </rPh>
    <rPh sb="248" eb="253">
      <t>オスイショリヒ</t>
    </rPh>
    <rPh sb="254" eb="256">
      <t>ゲンショウ</t>
    </rPh>
    <rPh sb="257" eb="258">
      <t>オオ</t>
    </rPh>
    <rPh sb="260" eb="262">
      <t>ヨウイン</t>
    </rPh>
    <rPh sb="302" eb="303">
      <t>カ</t>
    </rPh>
    <rPh sb="402" eb="404">
      <t>ウチキ</t>
    </rPh>
    <rPh sb="404" eb="406">
      <t>ケッサン</t>
    </rPh>
    <rPh sb="407" eb="409">
      <t>エイキョウ</t>
    </rPh>
    <rPh sb="410" eb="412">
      <t>ゲンショウ</t>
    </rPh>
    <rPh sb="417" eb="419">
      <t>レイワ</t>
    </rPh>
    <rPh sb="420" eb="422">
      <t>ネンド</t>
    </rPh>
    <rPh sb="423" eb="424">
      <t>イチジル</t>
    </rPh>
    <rPh sb="426" eb="428">
      <t>テイカ</t>
    </rPh>
    <rPh sb="431" eb="435">
      <t>ジンコウゲンショウ</t>
    </rPh>
    <rPh sb="441" eb="444">
      <t>ホンネンド</t>
    </rPh>
    <rPh sb="445" eb="447">
      <t>シンキ</t>
    </rPh>
    <rPh sb="450" eb="452">
      <t>ケイコウ</t>
    </rPh>
    <rPh sb="456" eb="458">
      <t>レイワ</t>
    </rPh>
    <rPh sb="459" eb="461">
      <t>ネンド</t>
    </rPh>
    <rPh sb="462" eb="467">
      <t>オスイショリヒ</t>
    </rPh>
    <rPh sb="481" eb="483">
      <t>コンゴ</t>
    </rPh>
    <rPh sb="484" eb="486">
      <t>ゾウカ</t>
    </rPh>
    <rPh sb="486" eb="488">
      <t>ケイコウ</t>
    </rPh>
    <rPh sb="489" eb="491">
      <t>ミコ</t>
    </rPh>
    <rPh sb="496" eb="498">
      <t>ゾウカ</t>
    </rPh>
    <rPh sb="502" eb="504">
      <t>スイリョウ</t>
    </rPh>
    <rPh sb="505" eb="506">
      <t>オオ</t>
    </rPh>
    <rPh sb="508" eb="510">
      <t>ヘンドウ</t>
    </rPh>
    <rPh sb="513" eb="514">
      <t>ヨコ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</si>
</sst>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6" borderId="6" xfId="0" applyFont="1" applyFill="1" applyBorder="1" applyAlignment="1" applyProtection="1">
      <alignment horizontal="left" vertical="top" wrapText="1"/>
      <protection locked="0"/>
    </xf>
    <xf numFmtId="0" fontId="5" fillId="6" borderId="0" xfId="0" applyFont="1" applyFill="1" applyAlignment="1" applyProtection="1">
      <alignment horizontal="left" vertical="top" wrapText="1"/>
      <protection locked="0"/>
    </xf>
    <xf numFmtId="0" fontId="5" fillId="6" borderId="7" xfId="0" applyFont="1" applyFill="1" applyBorder="1" applyAlignment="1" applyProtection="1">
      <alignment horizontal="left" vertical="top" wrapText="1"/>
      <protection locked="0"/>
    </xf>
    <xf numFmtId="0" fontId="5" fillId="6" borderId="8" xfId="0" applyFont="1" applyFill="1" applyBorder="1" applyAlignment="1" applyProtection="1">
      <alignment horizontal="left" vertical="top" wrapText="1"/>
      <protection locked="0"/>
    </xf>
    <xf numFmtId="0" fontId="5" fillId="6" borderId="1" xfId="0" applyFont="1" applyFill="1" applyBorder="1" applyAlignment="1" applyProtection="1">
      <alignment horizontal="left" vertical="top" wrapText="1"/>
      <protection locked="0"/>
    </xf>
    <xf numFmtId="0" fontId="5" fillId="6"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FE-4D66-81E0-F264AE24CA3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DFE-4D66-81E0-F264AE24CA3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38.89</c:v>
                </c:pt>
                <c:pt idx="1">
                  <c:v>44.44</c:v>
                </c:pt>
                <c:pt idx="2">
                  <c:v>50</c:v>
                </c:pt>
                <c:pt idx="3">
                  <c:v>44.44</c:v>
                </c:pt>
                <c:pt idx="4">
                  <c:v>44.44</c:v>
                </c:pt>
              </c:numCache>
            </c:numRef>
          </c:val>
          <c:extLst>
            <c:ext xmlns:c16="http://schemas.microsoft.com/office/drawing/2014/chart" uri="{C3380CC4-5D6E-409C-BE32-E72D297353CC}">
              <c16:uniqueId val="{00000000-5AE4-4B17-8B6B-65BADA7CFC6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35.340000000000003</c:v>
                </c:pt>
                <c:pt idx="1">
                  <c:v>34.68</c:v>
                </c:pt>
                <c:pt idx="2">
                  <c:v>34.700000000000003</c:v>
                </c:pt>
                <c:pt idx="3">
                  <c:v>46.83</c:v>
                </c:pt>
                <c:pt idx="4">
                  <c:v>33.74</c:v>
                </c:pt>
              </c:numCache>
            </c:numRef>
          </c:val>
          <c:smooth val="0"/>
          <c:extLst>
            <c:ext xmlns:c16="http://schemas.microsoft.com/office/drawing/2014/chart" uri="{C3380CC4-5D6E-409C-BE32-E72D297353CC}">
              <c16:uniqueId val="{00000001-5AE4-4B17-8B6B-65BADA7CFC6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546-4256-903F-14382BF600A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91.52</c:v>
                </c:pt>
                <c:pt idx="1">
                  <c:v>90.33</c:v>
                </c:pt>
                <c:pt idx="2">
                  <c:v>90.04</c:v>
                </c:pt>
                <c:pt idx="3">
                  <c:v>90.58</c:v>
                </c:pt>
                <c:pt idx="4">
                  <c:v>90.11</c:v>
                </c:pt>
              </c:numCache>
            </c:numRef>
          </c:val>
          <c:smooth val="0"/>
          <c:extLst>
            <c:ext xmlns:c16="http://schemas.microsoft.com/office/drawing/2014/chart" uri="{C3380CC4-5D6E-409C-BE32-E72D297353CC}">
              <c16:uniqueId val="{00000001-E546-4256-903F-14382BF600A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89.49</c:v>
                </c:pt>
                <c:pt idx="1">
                  <c:v>104.46</c:v>
                </c:pt>
                <c:pt idx="2">
                  <c:v>90.84</c:v>
                </c:pt>
                <c:pt idx="3">
                  <c:v>83.37</c:v>
                </c:pt>
                <c:pt idx="4">
                  <c:v>95.27</c:v>
                </c:pt>
              </c:numCache>
            </c:numRef>
          </c:val>
          <c:extLst>
            <c:ext xmlns:c16="http://schemas.microsoft.com/office/drawing/2014/chart" uri="{C3380CC4-5D6E-409C-BE32-E72D297353CC}">
              <c16:uniqueId val="{00000000-931D-420E-A8D2-FF702858E9A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1D-420E-A8D2-FF702858E9A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76-49F2-89EB-DC4D8AC5AD9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76-49F2-89EB-DC4D8AC5AD9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0B-43E0-9A82-8846EE70183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0B-43E0-9A82-8846EE70183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87-4978-B6CF-7D812BF23E7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87-4978-B6CF-7D812BF23E7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E0-4453-A40F-4914AF7276D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E0-4453-A40F-4914AF7276D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7F-4549-9F5D-540A052B80B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1837.88</c:v>
                </c:pt>
                <c:pt idx="1">
                  <c:v>1748.51</c:v>
                </c:pt>
                <c:pt idx="2">
                  <c:v>1640.16</c:v>
                </c:pt>
                <c:pt idx="3">
                  <c:v>1521.05</c:v>
                </c:pt>
                <c:pt idx="4">
                  <c:v>1490.65</c:v>
                </c:pt>
              </c:numCache>
            </c:numRef>
          </c:val>
          <c:smooth val="0"/>
          <c:extLst>
            <c:ext xmlns:c16="http://schemas.microsoft.com/office/drawing/2014/chart" uri="{C3380CC4-5D6E-409C-BE32-E72D297353CC}">
              <c16:uniqueId val="{00000001-AB7F-4549-9F5D-540A052B80B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58.38</c:v>
                </c:pt>
                <c:pt idx="1">
                  <c:v>64.38</c:v>
                </c:pt>
                <c:pt idx="2">
                  <c:v>78.959999999999994</c:v>
                </c:pt>
                <c:pt idx="3">
                  <c:v>72.540000000000006</c:v>
                </c:pt>
                <c:pt idx="4">
                  <c:v>100</c:v>
                </c:pt>
              </c:numCache>
            </c:numRef>
          </c:val>
          <c:extLst>
            <c:ext xmlns:c16="http://schemas.microsoft.com/office/drawing/2014/chart" uri="{C3380CC4-5D6E-409C-BE32-E72D297353CC}">
              <c16:uniqueId val="{00000000-FE7C-4617-A668-26EBE06E3D4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35.03</c:v>
                </c:pt>
                <c:pt idx="1">
                  <c:v>34.99</c:v>
                </c:pt>
                <c:pt idx="2">
                  <c:v>38.270000000000003</c:v>
                </c:pt>
                <c:pt idx="3">
                  <c:v>37.520000000000003</c:v>
                </c:pt>
                <c:pt idx="4">
                  <c:v>34.96</c:v>
                </c:pt>
              </c:numCache>
            </c:numRef>
          </c:val>
          <c:smooth val="0"/>
          <c:extLst>
            <c:ext xmlns:c16="http://schemas.microsoft.com/office/drawing/2014/chart" uri="{C3380CC4-5D6E-409C-BE32-E72D297353CC}">
              <c16:uniqueId val="{00000001-FE7C-4617-A668-26EBE06E3D4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320.89</c:v>
                </c:pt>
                <c:pt idx="1">
                  <c:v>317.69</c:v>
                </c:pt>
                <c:pt idx="2">
                  <c:v>270.98</c:v>
                </c:pt>
                <c:pt idx="3">
                  <c:v>301.91000000000003</c:v>
                </c:pt>
                <c:pt idx="4">
                  <c:v>167.97</c:v>
                </c:pt>
              </c:numCache>
            </c:numRef>
          </c:val>
          <c:extLst>
            <c:ext xmlns:c16="http://schemas.microsoft.com/office/drawing/2014/chart" uri="{C3380CC4-5D6E-409C-BE32-E72D297353CC}">
              <c16:uniqueId val="{00000000-9ACB-4D4F-A6D3-30430ECFEAC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525.22</c:v>
                </c:pt>
                <c:pt idx="1">
                  <c:v>520.91999999999996</c:v>
                </c:pt>
                <c:pt idx="2">
                  <c:v>486.77</c:v>
                </c:pt>
                <c:pt idx="3">
                  <c:v>502.1</c:v>
                </c:pt>
                <c:pt idx="4">
                  <c:v>539.07000000000005</c:v>
                </c:pt>
              </c:numCache>
            </c:numRef>
          </c:val>
          <c:smooth val="0"/>
          <c:extLst>
            <c:ext xmlns:c16="http://schemas.microsoft.com/office/drawing/2014/chart" uri="{C3380CC4-5D6E-409C-BE32-E72D297353CC}">
              <c16:uniqueId val="{00000001-9ACB-4D4F-A6D3-30430ECFEAC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【1,496.36】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島根県　江津市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81" t="s">
        <v>9</v>
      </c>
      <c r="BM7" s="82"/>
      <c r="BN7" s="82"/>
      <c r="BO7" s="82"/>
      <c r="BP7" s="82"/>
      <c r="BQ7" s="82"/>
      <c r="BR7" s="82"/>
      <c r="BS7" s="82"/>
      <c r="BT7" s="82"/>
      <c r="BU7" s="82"/>
      <c r="BV7" s="82"/>
      <c r="BW7" s="82"/>
      <c r="BX7" s="82"/>
      <c r="BY7" s="83"/>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小規模集合排水処理</v>
      </c>
      <c r="Q8" s="77"/>
      <c r="R8" s="77"/>
      <c r="S8" s="77"/>
      <c r="T8" s="77"/>
      <c r="U8" s="77"/>
      <c r="V8" s="77"/>
      <c r="W8" s="77" t="str">
        <f>データ!L6</f>
        <v>I2</v>
      </c>
      <c r="X8" s="77"/>
      <c r="Y8" s="77"/>
      <c r="Z8" s="77"/>
      <c r="AA8" s="77"/>
      <c r="AB8" s="77"/>
      <c r="AC8" s="77"/>
      <c r="AD8" s="78" t="str">
        <f>データ!$M$6</f>
        <v>非設置</v>
      </c>
      <c r="AE8" s="78"/>
      <c r="AF8" s="78"/>
      <c r="AG8" s="78"/>
      <c r="AH8" s="78"/>
      <c r="AI8" s="78"/>
      <c r="AJ8" s="78"/>
      <c r="AK8" s="3"/>
      <c r="AL8" s="51">
        <f>データ!S6</f>
        <v>22134</v>
      </c>
      <c r="AM8" s="51"/>
      <c r="AN8" s="51"/>
      <c r="AO8" s="51"/>
      <c r="AP8" s="51"/>
      <c r="AQ8" s="51"/>
      <c r="AR8" s="51"/>
      <c r="AS8" s="51"/>
      <c r="AT8" s="52">
        <f>データ!T6</f>
        <v>268.24</v>
      </c>
      <c r="AU8" s="52"/>
      <c r="AV8" s="52"/>
      <c r="AW8" s="52"/>
      <c r="AX8" s="52"/>
      <c r="AY8" s="52"/>
      <c r="AZ8" s="52"/>
      <c r="BA8" s="52"/>
      <c r="BB8" s="52">
        <f>データ!U6</f>
        <v>82.52</v>
      </c>
      <c r="BC8" s="52"/>
      <c r="BD8" s="52"/>
      <c r="BE8" s="52"/>
      <c r="BF8" s="52"/>
      <c r="BG8" s="52"/>
      <c r="BH8" s="52"/>
      <c r="BI8" s="52"/>
      <c r="BJ8" s="3"/>
      <c r="BK8" s="3"/>
      <c r="BL8" s="73" t="s">
        <v>10</v>
      </c>
      <c r="BM8" s="74"/>
      <c r="BN8" s="75" t="s">
        <v>11</v>
      </c>
      <c r="BO8" s="75"/>
      <c r="BP8" s="75"/>
      <c r="BQ8" s="75"/>
      <c r="BR8" s="75"/>
      <c r="BS8" s="75"/>
      <c r="BT8" s="75"/>
      <c r="BU8" s="75"/>
      <c r="BV8" s="75"/>
      <c r="BW8" s="75"/>
      <c r="BX8" s="75"/>
      <c r="BY8" s="76"/>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t="str">
        <f>データ!O6</f>
        <v>該当数値なし</v>
      </c>
      <c r="J10" s="52"/>
      <c r="K10" s="52"/>
      <c r="L10" s="52"/>
      <c r="M10" s="52"/>
      <c r="N10" s="52"/>
      <c r="O10" s="52"/>
      <c r="P10" s="52">
        <f>データ!P6</f>
        <v>0.17</v>
      </c>
      <c r="Q10" s="52"/>
      <c r="R10" s="52"/>
      <c r="S10" s="52"/>
      <c r="T10" s="52"/>
      <c r="U10" s="52"/>
      <c r="V10" s="52"/>
      <c r="W10" s="52">
        <f>データ!Q6</f>
        <v>100</v>
      </c>
      <c r="X10" s="52"/>
      <c r="Y10" s="52"/>
      <c r="Z10" s="52"/>
      <c r="AA10" s="52"/>
      <c r="AB10" s="52"/>
      <c r="AC10" s="52"/>
      <c r="AD10" s="51">
        <f>データ!R6</f>
        <v>3744</v>
      </c>
      <c r="AE10" s="51"/>
      <c r="AF10" s="51"/>
      <c r="AG10" s="51"/>
      <c r="AH10" s="51"/>
      <c r="AI10" s="51"/>
      <c r="AJ10" s="51"/>
      <c r="AK10" s="2"/>
      <c r="AL10" s="51">
        <f>データ!V6</f>
        <v>37</v>
      </c>
      <c r="AM10" s="51"/>
      <c r="AN10" s="51"/>
      <c r="AO10" s="51"/>
      <c r="AP10" s="51"/>
      <c r="AQ10" s="51"/>
      <c r="AR10" s="51"/>
      <c r="AS10" s="51"/>
      <c r="AT10" s="52">
        <f>データ!W6</f>
        <v>0.01</v>
      </c>
      <c r="AU10" s="52"/>
      <c r="AV10" s="52"/>
      <c r="AW10" s="52"/>
      <c r="AX10" s="52"/>
      <c r="AY10" s="52"/>
      <c r="AZ10" s="52"/>
      <c r="BA10" s="52"/>
      <c r="BB10" s="52">
        <f>データ!X6</f>
        <v>3700</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7" t="s">
        <v>118</v>
      </c>
      <c r="BM16" s="68"/>
      <c r="BN16" s="68"/>
      <c r="BO16" s="68"/>
      <c r="BP16" s="68"/>
      <c r="BQ16" s="68"/>
      <c r="BR16" s="68"/>
      <c r="BS16" s="68"/>
      <c r="BT16" s="68"/>
      <c r="BU16" s="68"/>
      <c r="BV16" s="68"/>
      <c r="BW16" s="68"/>
      <c r="BX16" s="68"/>
      <c r="BY16" s="68"/>
      <c r="BZ16" s="6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7"/>
      <c r="BM17" s="68"/>
      <c r="BN17" s="68"/>
      <c r="BO17" s="68"/>
      <c r="BP17" s="68"/>
      <c r="BQ17" s="68"/>
      <c r="BR17" s="68"/>
      <c r="BS17" s="68"/>
      <c r="BT17" s="68"/>
      <c r="BU17" s="68"/>
      <c r="BV17" s="68"/>
      <c r="BW17" s="68"/>
      <c r="BX17" s="68"/>
      <c r="BY17" s="68"/>
      <c r="BZ17" s="6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7"/>
      <c r="BM18" s="68"/>
      <c r="BN18" s="68"/>
      <c r="BO18" s="68"/>
      <c r="BP18" s="68"/>
      <c r="BQ18" s="68"/>
      <c r="BR18" s="68"/>
      <c r="BS18" s="68"/>
      <c r="BT18" s="68"/>
      <c r="BU18" s="68"/>
      <c r="BV18" s="68"/>
      <c r="BW18" s="68"/>
      <c r="BX18" s="68"/>
      <c r="BY18" s="68"/>
      <c r="BZ18" s="6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7"/>
      <c r="BM19" s="68"/>
      <c r="BN19" s="68"/>
      <c r="BO19" s="68"/>
      <c r="BP19" s="68"/>
      <c r="BQ19" s="68"/>
      <c r="BR19" s="68"/>
      <c r="BS19" s="68"/>
      <c r="BT19" s="68"/>
      <c r="BU19" s="68"/>
      <c r="BV19" s="68"/>
      <c r="BW19" s="68"/>
      <c r="BX19" s="68"/>
      <c r="BY19" s="68"/>
      <c r="BZ19" s="6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7"/>
      <c r="BM20" s="68"/>
      <c r="BN20" s="68"/>
      <c r="BO20" s="68"/>
      <c r="BP20" s="68"/>
      <c r="BQ20" s="68"/>
      <c r="BR20" s="68"/>
      <c r="BS20" s="68"/>
      <c r="BT20" s="68"/>
      <c r="BU20" s="68"/>
      <c r="BV20" s="68"/>
      <c r="BW20" s="68"/>
      <c r="BX20" s="68"/>
      <c r="BY20" s="68"/>
      <c r="BZ20" s="6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7"/>
      <c r="BM21" s="68"/>
      <c r="BN21" s="68"/>
      <c r="BO21" s="68"/>
      <c r="BP21" s="68"/>
      <c r="BQ21" s="68"/>
      <c r="BR21" s="68"/>
      <c r="BS21" s="68"/>
      <c r="BT21" s="68"/>
      <c r="BU21" s="68"/>
      <c r="BV21" s="68"/>
      <c r="BW21" s="68"/>
      <c r="BX21" s="68"/>
      <c r="BY21" s="68"/>
      <c r="BZ21" s="6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7"/>
      <c r="BM22" s="68"/>
      <c r="BN22" s="68"/>
      <c r="BO22" s="68"/>
      <c r="BP22" s="68"/>
      <c r="BQ22" s="68"/>
      <c r="BR22" s="68"/>
      <c r="BS22" s="68"/>
      <c r="BT22" s="68"/>
      <c r="BU22" s="68"/>
      <c r="BV22" s="68"/>
      <c r="BW22" s="68"/>
      <c r="BX22" s="68"/>
      <c r="BY22" s="68"/>
      <c r="BZ22" s="6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7"/>
      <c r="BM23" s="68"/>
      <c r="BN23" s="68"/>
      <c r="BO23" s="68"/>
      <c r="BP23" s="68"/>
      <c r="BQ23" s="68"/>
      <c r="BR23" s="68"/>
      <c r="BS23" s="68"/>
      <c r="BT23" s="68"/>
      <c r="BU23" s="68"/>
      <c r="BV23" s="68"/>
      <c r="BW23" s="68"/>
      <c r="BX23" s="68"/>
      <c r="BY23" s="68"/>
      <c r="BZ23" s="6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7"/>
      <c r="BM24" s="68"/>
      <c r="BN24" s="68"/>
      <c r="BO24" s="68"/>
      <c r="BP24" s="68"/>
      <c r="BQ24" s="68"/>
      <c r="BR24" s="68"/>
      <c r="BS24" s="68"/>
      <c r="BT24" s="68"/>
      <c r="BU24" s="68"/>
      <c r="BV24" s="68"/>
      <c r="BW24" s="68"/>
      <c r="BX24" s="68"/>
      <c r="BY24" s="68"/>
      <c r="BZ24" s="6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7"/>
      <c r="BM25" s="68"/>
      <c r="BN25" s="68"/>
      <c r="BO25" s="68"/>
      <c r="BP25" s="68"/>
      <c r="BQ25" s="68"/>
      <c r="BR25" s="68"/>
      <c r="BS25" s="68"/>
      <c r="BT25" s="68"/>
      <c r="BU25" s="68"/>
      <c r="BV25" s="68"/>
      <c r="BW25" s="68"/>
      <c r="BX25" s="68"/>
      <c r="BY25" s="68"/>
      <c r="BZ25" s="6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7"/>
      <c r="BM26" s="68"/>
      <c r="BN26" s="68"/>
      <c r="BO26" s="68"/>
      <c r="BP26" s="68"/>
      <c r="BQ26" s="68"/>
      <c r="BR26" s="68"/>
      <c r="BS26" s="68"/>
      <c r="BT26" s="68"/>
      <c r="BU26" s="68"/>
      <c r="BV26" s="68"/>
      <c r="BW26" s="68"/>
      <c r="BX26" s="68"/>
      <c r="BY26" s="68"/>
      <c r="BZ26" s="6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7"/>
      <c r="BM27" s="68"/>
      <c r="BN27" s="68"/>
      <c r="BO27" s="68"/>
      <c r="BP27" s="68"/>
      <c r="BQ27" s="68"/>
      <c r="BR27" s="68"/>
      <c r="BS27" s="68"/>
      <c r="BT27" s="68"/>
      <c r="BU27" s="68"/>
      <c r="BV27" s="68"/>
      <c r="BW27" s="68"/>
      <c r="BX27" s="68"/>
      <c r="BY27" s="68"/>
      <c r="BZ27" s="6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7"/>
      <c r="BM28" s="68"/>
      <c r="BN28" s="68"/>
      <c r="BO28" s="68"/>
      <c r="BP28" s="68"/>
      <c r="BQ28" s="68"/>
      <c r="BR28" s="68"/>
      <c r="BS28" s="68"/>
      <c r="BT28" s="68"/>
      <c r="BU28" s="68"/>
      <c r="BV28" s="68"/>
      <c r="BW28" s="68"/>
      <c r="BX28" s="68"/>
      <c r="BY28" s="68"/>
      <c r="BZ28" s="6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7"/>
      <c r="BM29" s="68"/>
      <c r="BN29" s="68"/>
      <c r="BO29" s="68"/>
      <c r="BP29" s="68"/>
      <c r="BQ29" s="68"/>
      <c r="BR29" s="68"/>
      <c r="BS29" s="68"/>
      <c r="BT29" s="68"/>
      <c r="BU29" s="68"/>
      <c r="BV29" s="68"/>
      <c r="BW29" s="68"/>
      <c r="BX29" s="68"/>
      <c r="BY29" s="68"/>
      <c r="BZ29" s="6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7"/>
      <c r="BM30" s="68"/>
      <c r="BN30" s="68"/>
      <c r="BO30" s="68"/>
      <c r="BP30" s="68"/>
      <c r="BQ30" s="68"/>
      <c r="BR30" s="68"/>
      <c r="BS30" s="68"/>
      <c r="BT30" s="68"/>
      <c r="BU30" s="68"/>
      <c r="BV30" s="68"/>
      <c r="BW30" s="68"/>
      <c r="BX30" s="68"/>
      <c r="BY30" s="68"/>
      <c r="BZ30" s="6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7"/>
      <c r="BM31" s="68"/>
      <c r="BN31" s="68"/>
      <c r="BO31" s="68"/>
      <c r="BP31" s="68"/>
      <c r="BQ31" s="68"/>
      <c r="BR31" s="68"/>
      <c r="BS31" s="68"/>
      <c r="BT31" s="68"/>
      <c r="BU31" s="68"/>
      <c r="BV31" s="68"/>
      <c r="BW31" s="68"/>
      <c r="BX31" s="68"/>
      <c r="BY31" s="68"/>
      <c r="BZ31" s="6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7"/>
      <c r="BM32" s="68"/>
      <c r="BN32" s="68"/>
      <c r="BO32" s="68"/>
      <c r="BP32" s="68"/>
      <c r="BQ32" s="68"/>
      <c r="BR32" s="68"/>
      <c r="BS32" s="68"/>
      <c r="BT32" s="68"/>
      <c r="BU32" s="68"/>
      <c r="BV32" s="68"/>
      <c r="BW32" s="68"/>
      <c r="BX32" s="68"/>
      <c r="BY32" s="68"/>
      <c r="BZ32" s="6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7"/>
      <c r="BM33" s="68"/>
      <c r="BN33" s="68"/>
      <c r="BO33" s="68"/>
      <c r="BP33" s="68"/>
      <c r="BQ33" s="68"/>
      <c r="BR33" s="68"/>
      <c r="BS33" s="68"/>
      <c r="BT33" s="68"/>
      <c r="BU33" s="68"/>
      <c r="BV33" s="68"/>
      <c r="BW33" s="68"/>
      <c r="BX33" s="68"/>
      <c r="BY33" s="68"/>
      <c r="BZ33" s="6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7"/>
      <c r="BM34" s="68"/>
      <c r="BN34" s="68"/>
      <c r="BO34" s="68"/>
      <c r="BP34" s="68"/>
      <c r="BQ34" s="68"/>
      <c r="BR34" s="68"/>
      <c r="BS34" s="68"/>
      <c r="BT34" s="68"/>
      <c r="BU34" s="68"/>
      <c r="BV34" s="68"/>
      <c r="BW34" s="68"/>
      <c r="BX34" s="68"/>
      <c r="BY34" s="68"/>
      <c r="BZ34" s="6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7"/>
      <c r="BM35" s="68"/>
      <c r="BN35" s="68"/>
      <c r="BO35" s="68"/>
      <c r="BP35" s="68"/>
      <c r="BQ35" s="68"/>
      <c r="BR35" s="68"/>
      <c r="BS35" s="68"/>
      <c r="BT35" s="68"/>
      <c r="BU35" s="68"/>
      <c r="BV35" s="68"/>
      <c r="BW35" s="68"/>
      <c r="BX35" s="68"/>
      <c r="BY35" s="68"/>
      <c r="BZ35" s="6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7"/>
      <c r="BM36" s="68"/>
      <c r="BN36" s="68"/>
      <c r="BO36" s="68"/>
      <c r="BP36" s="68"/>
      <c r="BQ36" s="68"/>
      <c r="BR36" s="68"/>
      <c r="BS36" s="68"/>
      <c r="BT36" s="68"/>
      <c r="BU36" s="68"/>
      <c r="BV36" s="68"/>
      <c r="BW36" s="68"/>
      <c r="BX36" s="68"/>
      <c r="BY36" s="68"/>
      <c r="BZ36" s="6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7"/>
      <c r="BM37" s="68"/>
      <c r="BN37" s="68"/>
      <c r="BO37" s="68"/>
      <c r="BP37" s="68"/>
      <c r="BQ37" s="68"/>
      <c r="BR37" s="68"/>
      <c r="BS37" s="68"/>
      <c r="BT37" s="68"/>
      <c r="BU37" s="68"/>
      <c r="BV37" s="68"/>
      <c r="BW37" s="68"/>
      <c r="BX37" s="68"/>
      <c r="BY37" s="68"/>
      <c r="BZ37" s="6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7"/>
      <c r="BM38" s="68"/>
      <c r="BN38" s="68"/>
      <c r="BO38" s="68"/>
      <c r="BP38" s="68"/>
      <c r="BQ38" s="68"/>
      <c r="BR38" s="68"/>
      <c r="BS38" s="68"/>
      <c r="BT38" s="68"/>
      <c r="BU38" s="68"/>
      <c r="BV38" s="68"/>
      <c r="BW38" s="68"/>
      <c r="BX38" s="68"/>
      <c r="BY38" s="68"/>
      <c r="BZ38" s="6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7"/>
      <c r="BM39" s="68"/>
      <c r="BN39" s="68"/>
      <c r="BO39" s="68"/>
      <c r="BP39" s="68"/>
      <c r="BQ39" s="68"/>
      <c r="BR39" s="68"/>
      <c r="BS39" s="68"/>
      <c r="BT39" s="68"/>
      <c r="BU39" s="68"/>
      <c r="BV39" s="68"/>
      <c r="BW39" s="68"/>
      <c r="BX39" s="68"/>
      <c r="BY39" s="68"/>
      <c r="BZ39" s="6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7"/>
      <c r="BM40" s="68"/>
      <c r="BN40" s="68"/>
      <c r="BO40" s="68"/>
      <c r="BP40" s="68"/>
      <c r="BQ40" s="68"/>
      <c r="BR40" s="68"/>
      <c r="BS40" s="68"/>
      <c r="BT40" s="68"/>
      <c r="BU40" s="68"/>
      <c r="BV40" s="68"/>
      <c r="BW40" s="68"/>
      <c r="BX40" s="68"/>
      <c r="BY40" s="68"/>
      <c r="BZ40" s="6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7"/>
      <c r="BM41" s="68"/>
      <c r="BN41" s="68"/>
      <c r="BO41" s="68"/>
      <c r="BP41" s="68"/>
      <c r="BQ41" s="68"/>
      <c r="BR41" s="68"/>
      <c r="BS41" s="68"/>
      <c r="BT41" s="68"/>
      <c r="BU41" s="68"/>
      <c r="BV41" s="68"/>
      <c r="BW41" s="68"/>
      <c r="BX41" s="68"/>
      <c r="BY41" s="68"/>
      <c r="BZ41" s="6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7"/>
      <c r="BM42" s="68"/>
      <c r="BN42" s="68"/>
      <c r="BO42" s="68"/>
      <c r="BP42" s="68"/>
      <c r="BQ42" s="68"/>
      <c r="BR42" s="68"/>
      <c r="BS42" s="68"/>
      <c r="BT42" s="68"/>
      <c r="BU42" s="68"/>
      <c r="BV42" s="68"/>
      <c r="BW42" s="68"/>
      <c r="BX42" s="68"/>
      <c r="BY42" s="68"/>
      <c r="BZ42" s="6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7"/>
      <c r="BM43" s="68"/>
      <c r="BN43" s="68"/>
      <c r="BO43" s="68"/>
      <c r="BP43" s="68"/>
      <c r="BQ43" s="68"/>
      <c r="BR43" s="68"/>
      <c r="BS43" s="68"/>
      <c r="BT43" s="68"/>
      <c r="BU43" s="68"/>
      <c r="BV43" s="68"/>
      <c r="BW43" s="68"/>
      <c r="BX43" s="68"/>
      <c r="BY43" s="68"/>
      <c r="BZ43" s="6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0"/>
      <c r="BM44" s="71"/>
      <c r="BN44" s="71"/>
      <c r="BO44" s="71"/>
      <c r="BP44" s="71"/>
      <c r="BQ44" s="71"/>
      <c r="BR44" s="71"/>
      <c r="BS44" s="71"/>
      <c r="BT44" s="71"/>
      <c r="BU44" s="71"/>
      <c r="BV44" s="71"/>
      <c r="BW44" s="71"/>
      <c r="BX44" s="71"/>
      <c r="BY44" s="71"/>
      <c r="BZ44" s="7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117</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【1,496.36】</v>
      </c>
      <c r="I86" s="12" t="str">
        <f>データ!CA6</f>
        <v>【35.16】</v>
      </c>
      <c r="J86" s="12" t="str">
        <f>データ!CL6</f>
        <v>【534.98】</v>
      </c>
      <c r="K86" s="12" t="str">
        <f>データ!CW6</f>
        <v>【33.84】</v>
      </c>
      <c r="L86" s="12" t="str">
        <f>データ!DH6</f>
        <v>【89.98】</v>
      </c>
      <c r="M86" s="12" t="s">
        <v>43</v>
      </c>
      <c r="N86" s="12" t="s">
        <v>43</v>
      </c>
      <c r="O86" s="12" t="str">
        <f>データ!EO6</f>
        <v>【0.00】</v>
      </c>
    </row>
  </sheetData>
  <sheetProtection algorithmName="SHA-512" hashValue="nKjyNuP4wcFwo1QUWGqByvbeOyaZP3L/PmRuioTt50BwrvRK9wf3u0j14ewr+JeqtmsQsWikxUk7p/VczNOPGw==" saltValue="Abh8QyPjjSxXK8ljCt7vL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85" t="s">
        <v>53</v>
      </c>
      <c r="I3" s="86"/>
      <c r="J3" s="86"/>
      <c r="K3" s="86"/>
      <c r="L3" s="86"/>
      <c r="M3" s="86"/>
      <c r="N3" s="86"/>
      <c r="O3" s="86"/>
      <c r="P3" s="86"/>
      <c r="Q3" s="86"/>
      <c r="R3" s="86"/>
      <c r="S3" s="86"/>
      <c r="T3" s="86"/>
      <c r="U3" s="86"/>
      <c r="V3" s="86"/>
      <c r="W3" s="86"/>
      <c r="X3" s="87"/>
      <c r="Y3" s="91" t="s">
        <v>54</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55</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5" x14ac:dyDescent="0.15">
      <c r="A4" s="14" t="s">
        <v>56</v>
      </c>
      <c r="B4" s="16"/>
      <c r="C4" s="16"/>
      <c r="D4" s="16"/>
      <c r="E4" s="16"/>
      <c r="F4" s="16"/>
      <c r="G4" s="16"/>
      <c r="H4" s="88"/>
      <c r="I4" s="89"/>
      <c r="J4" s="89"/>
      <c r="K4" s="89"/>
      <c r="L4" s="89"/>
      <c r="M4" s="89"/>
      <c r="N4" s="89"/>
      <c r="O4" s="89"/>
      <c r="P4" s="89"/>
      <c r="Q4" s="89"/>
      <c r="R4" s="89"/>
      <c r="S4" s="89"/>
      <c r="T4" s="89"/>
      <c r="U4" s="89"/>
      <c r="V4" s="89"/>
      <c r="W4" s="89"/>
      <c r="X4" s="90"/>
      <c r="Y4" s="84" t="s">
        <v>57</v>
      </c>
      <c r="Z4" s="84"/>
      <c r="AA4" s="84"/>
      <c r="AB4" s="84"/>
      <c r="AC4" s="84"/>
      <c r="AD4" s="84"/>
      <c r="AE4" s="84"/>
      <c r="AF4" s="84"/>
      <c r="AG4" s="84"/>
      <c r="AH4" s="84"/>
      <c r="AI4" s="84"/>
      <c r="AJ4" s="84" t="s">
        <v>58</v>
      </c>
      <c r="AK4" s="84"/>
      <c r="AL4" s="84"/>
      <c r="AM4" s="84"/>
      <c r="AN4" s="84"/>
      <c r="AO4" s="84"/>
      <c r="AP4" s="84"/>
      <c r="AQ4" s="84"/>
      <c r="AR4" s="84"/>
      <c r="AS4" s="84"/>
      <c r="AT4" s="84"/>
      <c r="AU4" s="84" t="s">
        <v>59</v>
      </c>
      <c r="AV4" s="84"/>
      <c r="AW4" s="84"/>
      <c r="AX4" s="84"/>
      <c r="AY4" s="84"/>
      <c r="AZ4" s="84"/>
      <c r="BA4" s="84"/>
      <c r="BB4" s="84"/>
      <c r="BC4" s="84"/>
      <c r="BD4" s="84"/>
      <c r="BE4" s="84"/>
      <c r="BF4" s="84" t="s">
        <v>60</v>
      </c>
      <c r="BG4" s="84"/>
      <c r="BH4" s="84"/>
      <c r="BI4" s="84"/>
      <c r="BJ4" s="84"/>
      <c r="BK4" s="84"/>
      <c r="BL4" s="84"/>
      <c r="BM4" s="84"/>
      <c r="BN4" s="84"/>
      <c r="BO4" s="84"/>
      <c r="BP4" s="84"/>
      <c r="BQ4" s="84" t="s">
        <v>61</v>
      </c>
      <c r="BR4" s="84"/>
      <c r="BS4" s="84"/>
      <c r="BT4" s="84"/>
      <c r="BU4" s="84"/>
      <c r="BV4" s="84"/>
      <c r="BW4" s="84"/>
      <c r="BX4" s="84"/>
      <c r="BY4" s="84"/>
      <c r="BZ4" s="84"/>
      <c r="CA4" s="84"/>
      <c r="CB4" s="84" t="s">
        <v>62</v>
      </c>
      <c r="CC4" s="84"/>
      <c r="CD4" s="84"/>
      <c r="CE4" s="84"/>
      <c r="CF4" s="84"/>
      <c r="CG4" s="84"/>
      <c r="CH4" s="84"/>
      <c r="CI4" s="84"/>
      <c r="CJ4" s="84"/>
      <c r="CK4" s="84"/>
      <c r="CL4" s="84"/>
      <c r="CM4" s="84" t="s">
        <v>63</v>
      </c>
      <c r="CN4" s="84"/>
      <c r="CO4" s="84"/>
      <c r="CP4" s="84"/>
      <c r="CQ4" s="84"/>
      <c r="CR4" s="84"/>
      <c r="CS4" s="84"/>
      <c r="CT4" s="84"/>
      <c r="CU4" s="84"/>
      <c r="CV4" s="84"/>
      <c r="CW4" s="84"/>
      <c r="CX4" s="84" t="s">
        <v>64</v>
      </c>
      <c r="CY4" s="84"/>
      <c r="CZ4" s="84"/>
      <c r="DA4" s="84"/>
      <c r="DB4" s="84"/>
      <c r="DC4" s="84"/>
      <c r="DD4" s="84"/>
      <c r="DE4" s="84"/>
      <c r="DF4" s="84"/>
      <c r="DG4" s="84"/>
      <c r="DH4" s="84"/>
      <c r="DI4" s="84" t="s">
        <v>65</v>
      </c>
      <c r="DJ4" s="84"/>
      <c r="DK4" s="84"/>
      <c r="DL4" s="84"/>
      <c r="DM4" s="84"/>
      <c r="DN4" s="84"/>
      <c r="DO4" s="84"/>
      <c r="DP4" s="84"/>
      <c r="DQ4" s="84"/>
      <c r="DR4" s="84"/>
      <c r="DS4" s="84"/>
      <c r="DT4" s="84" t="s">
        <v>66</v>
      </c>
      <c r="DU4" s="84"/>
      <c r="DV4" s="84"/>
      <c r="DW4" s="84"/>
      <c r="DX4" s="84"/>
      <c r="DY4" s="84"/>
      <c r="DZ4" s="84"/>
      <c r="EA4" s="84"/>
      <c r="EB4" s="84"/>
      <c r="EC4" s="84"/>
      <c r="ED4" s="84"/>
      <c r="EE4" s="84" t="s">
        <v>67</v>
      </c>
      <c r="EF4" s="84"/>
      <c r="EG4" s="84"/>
      <c r="EH4" s="84"/>
      <c r="EI4" s="84"/>
      <c r="EJ4" s="84"/>
      <c r="EK4" s="84"/>
      <c r="EL4" s="84"/>
      <c r="EM4" s="84"/>
      <c r="EN4" s="84"/>
      <c r="EO4" s="84"/>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322075</v>
      </c>
      <c r="D6" s="19">
        <f t="shared" si="3"/>
        <v>47</v>
      </c>
      <c r="E6" s="19">
        <f t="shared" si="3"/>
        <v>17</v>
      </c>
      <c r="F6" s="19">
        <f t="shared" si="3"/>
        <v>9</v>
      </c>
      <c r="G6" s="19">
        <f t="shared" si="3"/>
        <v>0</v>
      </c>
      <c r="H6" s="19" t="str">
        <f t="shared" si="3"/>
        <v>島根県　江津市</v>
      </c>
      <c r="I6" s="19" t="str">
        <f t="shared" si="3"/>
        <v>法非適用</v>
      </c>
      <c r="J6" s="19" t="str">
        <f t="shared" si="3"/>
        <v>下水道事業</v>
      </c>
      <c r="K6" s="19" t="str">
        <f t="shared" si="3"/>
        <v>小規模集合排水処理</v>
      </c>
      <c r="L6" s="19" t="str">
        <f t="shared" si="3"/>
        <v>I2</v>
      </c>
      <c r="M6" s="19" t="str">
        <f t="shared" si="3"/>
        <v>非設置</v>
      </c>
      <c r="N6" s="20" t="str">
        <f t="shared" si="3"/>
        <v>-</v>
      </c>
      <c r="O6" s="20" t="str">
        <f t="shared" si="3"/>
        <v>該当数値なし</v>
      </c>
      <c r="P6" s="20">
        <f t="shared" si="3"/>
        <v>0.17</v>
      </c>
      <c r="Q6" s="20">
        <f t="shared" si="3"/>
        <v>100</v>
      </c>
      <c r="R6" s="20">
        <f t="shared" si="3"/>
        <v>3744</v>
      </c>
      <c r="S6" s="20">
        <f t="shared" si="3"/>
        <v>22134</v>
      </c>
      <c r="T6" s="20">
        <f t="shared" si="3"/>
        <v>268.24</v>
      </c>
      <c r="U6" s="20">
        <f t="shared" si="3"/>
        <v>82.52</v>
      </c>
      <c r="V6" s="20">
        <f t="shared" si="3"/>
        <v>37</v>
      </c>
      <c r="W6" s="20">
        <f t="shared" si="3"/>
        <v>0.01</v>
      </c>
      <c r="X6" s="20">
        <f t="shared" si="3"/>
        <v>3700</v>
      </c>
      <c r="Y6" s="21">
        <f>IF(Y7="",NA(),Y7)</f>
        <v>89.49</v>
      </c>
      <c r="Z6" s="21">
        <f t="shared" ref="Z6:AH6" si="4">IF(Z7="",NA(),Z7)</f>
        <v>104.46</v>
      </c>
      <c r="AA6" s="21">
        <f t="shared" si="4"/>
        <v>90.84</v>
      </c>
      <c r="AB6" s="21">
        <f t="shared" si="4"/>
        <v>83.37</v>
      </c>
      <c r="AC6" s="21">
        <f t="shared" si="4"/>
        <v>95.27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1837.88</v>
      </c>
      <c r="BL6" s="21">
        <f t="shared" si="7"/>
        <v>1748.51</v>
      </c>
      <c r="BM6" s="21">
        <f t="shared" si="7"/>
        <v>1640.16</v>
      </c>
      <c r="BN6" s="21">
        <f t="shared" si="7"/>
        <v>1521.05</v>
      </c>
      <c r="BO6" s="21">
        <f t="shared" si="7"/>
        <v>1490.65</v>
      </c>
      <c r="BP6" s="20" t="str">
        <f>IF(BP7="","",IF(BP7="-","【-】","【"&amp;SUBSTITUTE(TEXT(BP7,"#,##0.00"),"-","△")&amp;"】"))</f>
        <v>【1,496.36】</v>
      </c>
      <c r="BQ6" s="21">
        <f>IF(BQ7="",NA(),BQ7)</f>
        <v>58.38</v>
      </c>
      <c r="BR6" s="21">
        <f t="shared" ref="BR6:BZ6" si="8">IF(BR7="",NA(),BR7)</f>
        <v>64.38</v>
      </c>
      <c r="BS6" s="21">
        <f t="shared" si="8"/>
        <v>78.959999999999994</v>
      </c>
      <c r="BT6" s="21">
        <f t="shared" si="8"/>
        <v>72.540000000000006</v>
      </c>
      <c r="BU6" s="21">
        <f t="shared" si="8"/>
        <v>100</v>
      </c>
      <c r="BV6" s="21">
        <f t="shared" si="8"/>
        <v>35.03</v>
      </c>
      <c r="BW6" s="21">
        <f t="shared" si="8"/>
        <v>34.99</v>
      </c>
      <c r="BX6" s="21">
        <f t="shared" si="8"/>
        <v>38.270000000000003</v>
      </c>
      <c r="BY6" s="21">
        <f t="shared" si="8"/>
        <v>37.520000000000003</v>
      </c>
      <c r="BZ6" s="21">
        <f t="shared" si="8"/>
        <v>34.96</v>
      </c>
      <c r="CA6" s="20" t="str">
        <f>IF(CA7="","",IF(CA7="-","【-】","【"&amp;SUBSTITUTE(TEXT(CA7,"#,##0.00"),"-","△")&amp;"】"))</f>
        <v>【35.16】</v>
      </c>
      <c r="CB6" s="21">
        <f>IF(CB7="",NA(),CB7)</f>
        <v>320.89</v>
      </c>
      <c r="CC6" s="21">
        <f t="shared" ref="CC6:CK6" si="9">IF(CC7="",NA(),CC7)</f>
        <v>317.69</v>
      </c>
      <c r="CD6" s="21">
        <f t="shared" si="9"/>
        <v>270.98</v>
      </c>
      <c r="CE6" s="21">
        <f t="shared" si="9"/>
        <v>301.91000000000003</v>
      </c>
      <c r="CF6" s="21">
        <f t="shared" si="9"/>
        <v>167.97</v>
      </c>
      <c r="CG6" s="21">
        <f t="shared" si="9"/>
        <v>525.22</v>
      </c>
      <c r="CH6" s="21">
        <f t="shared" si="9"/>
        <v>520.91999999999996</v>
      </c>
      <c r="CI6" s="21">
        <f t="shared" si="9"/>
        <v>486.77</v>
      </c>
      <c r="CJ6" s="21">
        <f t="shared" si="9"/>
        <v>502.1</v>
      </c>
      <c r="CK6" s="21">
        <f t="shared" si="9"/>
        <v>539.07000000000005</v>
      </c>
      <c r="CL6" s="20" t="str">
        <f>IF(CL7="","",IF(CL7="-","【-】","【"&amp;SUBSTITUTE(TEXT(CL7,"#,##0.00"),"-","△")&amp;"】"))</f>
        <v>【534.98】</v>
      </c>
      <c r="CM6" s="21">
        <f>IF(CM7="",NA(),CM7)</f>
        <v>38.89</v>
      </c>
      <c r="CN6" s="21">
        <f t="shared" ref="CN6:CV6" si="10">IF(CN7="",NA(),CN7)</f>
        <v>44.44</v>
      </c>
      <c r="CO6" s="21">
        <f t="shared" si="10"/>
        <v>50</v>
      </c>
      <c r="CP6" s="21">
        <f t="shared" si="10"/>
        <v>44.44</v>
      </c>
      <c r="CQ6" s="21">
        <f t="shared" si="10"/>
        <v>44.44</v>
      </c>
      <c r="CR6" s="21">
        <f t="shared" si="10"/>
        <v>35.340000000000003</v>
      </c>
      <c r="CS6" s="21">
        <f t="shared" si="10"/>
        <v>34.68</v>
      </c>
      <c r="CT6" s="21">
        <f t="shared" si="10"/>
        <v>34.700000000000003</v>
      </c>
      <c r="CU6" s="21">
        <f t="shared" si="10"/>
        <v>46.83</v>
      </c>
      <c r="CV6" s="21">
        <f t="shared" si="10"/>
        <v>33.74</v>
      </c>
      <c r="CW6" s="20" t="str">
        <f>IF(CW7="","",IF(CW7="-","【-】","【"&amp;SUBSTITUTE(TEXT(CW7,"#,##0.00"),"-","△")&amp;"】"))</f>
        <v>【33.84】</v>
      </c>
      <c r="CX6" s="21">
        <f>IF(CX7="",NA(),CX7)</f>
        <v>100</v>
      </c>
      <c r="CY6" s="21">
        <f t="shared" ref="CY6:DG6" si="11">IF(CY7="",NA(),CY7)</f>
        <v>100</v>
      </c>
      <c r="CZ6" s="21">
        <f t="shared" si="11"/>
        <v>100</v>
      </c>
      <c r="DA6" s="21">
        <f t="shared" si="11"/>
        <v>100</v>
      </c>
      <c r="DB6" s="21">
        <f t="shared" si="11"/>
        <v>100</v>
      </c>
      <c r="DC6" s="21">
        <f t="shared" si="11"/>
        <v>91.52</v>
      </c>
      <c r="DD6" s="21">
        <f t="shared" si="11"/>
        <v>90.33</v>
      </c>
      <c r="DE6" s="21">
        <f t="shared" si="11"/>
        <v>90.04</v>
      </c>
      <c r="DF6" s="21">
        <f t="shared" si="11"/>
        <v>90.58</v>
      </c>
      <c r="DG6" s="21">
        <f t="shared" si="11"/>
        <v>90.11</v>
      </c>
      <c r="DH6" s="20" t="str">
        <f>IF(DH7="","",IF(DH7="-","【-】","【"&amp;SUBSTITUTE(TEXT(DH7,"#,##0.00"),"-","△")&amp;"】"))</f>
        <v>【89.98】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2022</v>
      </c>
      <c r="C7" s="23">
        <v>322075</v>
      </c>
      <c r="D7" s="23">
        <v>47</v>
      </c>
      <c r="E7" s="23">
        <v>17</v>
      </c>
      <c r="F7" s="23">
        <v>9</v>
      </c>
      <c r="G7" s="23">
        <v>0</v>
      </c>
      <c r="H7" s="23" t="s">
        <v>97</v>
      </c>
      <c r="I7" s="23" t="s">
        <v>98</v>
      </c>
      <c r="J7" s="23" t="s">
        <v>99</v>
      </c>
      <c r="K7" s="23" t="s">
        <v>100</v>
      </c>
      <c r="L7" s="23" t="s">
        <v>101</v>
      </c>
      <c r="M7" s="23" t="s">
        <v>102</v>
      </c>
      <c r="N7" s="24" t="s">
        <v>103</v>
      </c>
      <c r="O7" s="24" t="s">
        <v>104</v>
      </c>
      <c r="P7" s="24">
        <v>0.17</v>
      </c>
      <c r="Q7" s="24">
        <v>100</v>
      </c>
      <c r="R7" s="24">
        <v>3744</v>
      </c>
      <c r="S7" s="24">
        <v>22134</v>
      </c>
      <c r="T7" s="24">
        <v>268.24</v>
      </c>
      <c r="U7" s="24">
        <v>82.52</v>
      </c>
      <c r="V7" s="24">
        <v>37</v>
      </c>
      <c r="W7" s="24">
        <v>0.01</v>
      </c>
      <c r="X7" s="24">
        <v>3700</v>
      </c>
      <c r="Y7" s="24">
        <v>89.49</v>
      </c>
      <c r="Z7" s="24">
        <v>104.46</v>
      </c>
      <c r="AA7" s="24">
        <v>90.84</v>
      </c>
      <c r="AB7" s="24">
        <v>83.37</v>
      </c>
      <c r="AC7" s="24">
        <v>95.27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1837.88</v>
      </c>
      <c r="BL7" s="24">
        <v>1748.51</v>
      </c>
      <c r="BM7" s="24">
        <v>1640.16</v>
      </c>
      <c r="BN7" s="24">
        <v>1521.05</v>
      </c>
      <c r="BO7" s="24">
        <v>1490.65</v>
      </c>
      <c r="BP7" s="24">
        <v>1496.36</v>
      </c>
      <c r="BQ7" s="24">
        <v>58.38</v>
      </c>
      <c r="BR7" s="24">
        <v>64.38</v>
      </c>
      <c r="BS7" s="24">
        <v>78.959999999999994</v>
      </c>
      <c r="BT7" s="24">
        <v>72.540000000000006</v>
      </c>
      <c r="BU7" s="24">
        <v>100</v>
      </c>
      <c r="BV7" s="24">
        <v>35.03</v>
      </c>
      <c r="BW7" s="24">
        <v>34.99</v>
      </c>
      <c r="BX7" s="24">
        <v>38.270000000000003</v>
      </c>
      <c r="BY7" s="24">
        <v>37.520000000000003</v>
      </c>
      <c r="BZ7" s="24">
        <v>34.96</v>
      </c>
      <c r="CA7" s="24">
        <v>35.159999999999997</v>
      </c>
      <c r="CB7" s="24">
        <v>320.89</v>
      </c>
      <c r="CC7" s="24">
        <v>317.69</v>
      </c>
      <c r="CD7" s="24">
        <v>270.98</v>
      </c>
      <c r="CE7" s="24">
        <v>301.91000000000003</v>
      </c>
      <c r="CF7" s="24">
        <v>167.97</v>
      </c>
      <c r="CG7" s="24">
        <v>525.22</v>
      </c>
      <c r="CH7" s="24">
        <v>520.91999999999996</v>
      </c>
      <c r="CI7" s="24">
        <v>486.77</v>
      </c>
      <c r="CJ7" s="24">
        <v>502.1</v>
      </c>
      <c r="CK7" s="24">
        <v>539.07000000000005</v>
      </c>
      <c r="CL7" s="24">
        <v>534.98</v>
      </c>
      <c r="CM7" s="24">
        <v>38.89</v>
      </c>
      <c r="CN7" s="24">
        <v>44.44</v>
      </c>
      <c r="CO7" s="24">
        <v>50</v>
      </c>
      <c r="CP7" s="24">
        <v>44.44</v>
      </c>
      <c r="CQ7" s="24">
        <v>44.44</v>
      </c>
      <c r="CR7" s="24">
        <v>35.340000000000003</v>
      </c>
      <c r="CS7" s="24">
        <v>34.68</v>
      </c>
      <c r="CT7" s="24">
        <v>34.700000000000003</v>
      </c>
      <c r="CU7" s="24">
        <v>46.83</v>
      </c>
      <c r="CV7" s="24">
        <v>33.74</v>
      </c>
      <c r="CW7" s="24">
        <v>33.840000000000003</v>
      </c>
      <c r="CX7" s="24">
        <v>100</v>
      </c>
      <c r="CY7" s="24">
        <v>100</v>
      </c>
      <c r="CZ7" s="24">
        <v>100</v>
      </c>
      <c r="DA7" s="24">
        <v>100</v>
      </c>
      <c r="DB7" s="24">
        <v>100</v>
      </c>
      <c r="DC7" s="24">
        <v>91.52</v>
      </c>
      <c r="DD7" s="24">
        <v>90.33</v>
      </c>
      <c r="DE7" s="24">
        <v>90.04</v>
      </c>
      <c r="DF7" s="24">
        <v>90.58</v>
      </c>
      <c r="DG7" s="24">
        <v>90.11</v>
      </c>
      <c r="DH7" s="24">
        <v>89.98</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114</v>
      </c>
      <c r="E13" t="s">
        <v>113</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下水07</cp:lastModifiedBy>
  <cp:lastPrinted>2024-02-07T07:02:09Z</cp:lastPrinted>
  <dcterms:created xsi:type="dcterms:W3CDTF">2023-12-12T02:59:03Z</dcterms:created>
  <dcterms:modified xsi:type="dcterms:W3CDTF">2024-02-07T07:33:44Z</dcterms:modified>
  <cp:category/>
</cp:coreProperties>
</file>