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5年度_下水道課\業務係\★★調査・報告\財政課\20240116【２／７（水）県〆切】公営企業に係る「経営比較分析表」の分析等について\提出\【経営比較分析表】2022_322075_47_1718\"/>
    </mc:Choice>
  </mc:AlternateContent>
  <xr:revisionPtr revIDLastSave="0" documentId="13_ncr:1_{D404E1E6-24A0-4C67-971F-60502C4FD2C3}" xr6:coauthVersionLast="47" xr6:coauthVersionMax="47" xr10:uidLastSave="{00000000-0000-0000-0000-000000000000}"/>
  <workbookProtection workbookAlgorithmName="SHA-512" workbookHashValue="BlmHn3Q38SU4rzb8RaWryobo0tEmdniWLmcsNeS+xl3lQ4lURK6vCtSsdi9O78TwRoY9SrOiGblHrJa98lP3Eg==" workbookSaltValue="yUm5KbmGgKKmjbYDxAcEK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W10" i="4"/>
  <c r="I10" i="4"/>
  <c r="BB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<sst xmlns="http://schemas.openxmlformats.org/spreadsheetml/2006/main" count="236" uniqueCount="120">
  <si>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</si>
  <si>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</si>
  <si>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</si>
  <si>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</si>
  <si>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</si>
  <si>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</si>
  <si>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</si>
  <si>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</si>
  <si>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</si>
  <si>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</si>
  <si>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</si>
  <si>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</si>
  <si>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</si>
  <si>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</si>
  <si>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</si>
  <si>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</si>
  <si>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</si>
  <si>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</si>
  <si>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</si>
  <si>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</si>
  <si>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</si>
  <si>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</si>
  <si>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</si>
  <si>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</si>
  <si>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</si>
  <si>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</si>
  <si>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</si>
  <si>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</si>
  <si>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</si>
  <si>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</si>
  <si>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</si>
  <si>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</si>
  <si>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</si>
  <si>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</si>
  <si>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</si>
  <si>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</si>
  <si>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</si>
  <si>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</si>
  <si>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</si>
  <si>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</si>
  <si>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</si>
  <si>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</si>
  <si>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</si>
  <si>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</si>
  <si>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</si>
  <si>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</si>
  <si>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</si>
  <si>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</si>
  <si>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</si>
  <si>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</si>
  <si>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</si>
  <si>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</si>
  <si>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</si>
  <si>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</si>
  <si>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</si>
  <si>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</si>
  <si>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</si>
  <si>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</si>
  <si>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</si>
  <si>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</si>
  <si>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</si>
  <si>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</si>
  <si>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</si>
  <si>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</si>
  <si>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</si>
  <si>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</si>
  <si>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</si>
  <si>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</si>
  <si>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</si>
  <si>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</si>
  <si>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</si>
  <si>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</si>
  <si>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</si>
  <si>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</si>
  <si>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</si>
  <si>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</si>
  <si>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</si>
  <si>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</si>
  <si>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</si>
  <si>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</si>
  <si>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</si>
  <si>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</si>
  <si>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</si>
  <si>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</si>
  <si>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</si>
  <si>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</si>
  <si>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</si>
  <si>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</si>
  <si>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</si>
  <si>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</si>
  <si>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</si>
  <si>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</si>
  <si>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</si>
  <si>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</si>
  <si>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</si>
  <si>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</si>
  <si>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</si>
  <si>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</si>
  <si>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</si>
  <si>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</si>
  <si>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</si>
  <si>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</si>
  <si>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</si>
  <si>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</si>
  <si>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</si>
  <si>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</si>
  <si>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</si>
  <si>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</si>
  <si>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</si>
  <si>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</si>
  <si>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</si>
  <si>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</si>
  <si>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</si>
  <si>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</si>
  <si>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</si>
  <si>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</si>
  <si>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</si>
  <si>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収益的収支比率は、総収益について、前年比19,143千円の増となった。使用料について令和5年度から公営企業会計へ移行したことに伴い、３月調定分の収入の大半が未収金扱いとなり、6,842円の減少となったが、燃料費高騰対策や公営企業移行関連で一般会計繰入金が24,314千円増加したことが主な要因となった。一方、総費用は、地方債利息が1,520千円減少したものの、人事異動により1,775千円、前年故障していた一部施設が復旧したことや電気料及び燃料費の高騰により維持管理費等が6,487千円増加となり、前年比6,742千円の増加となった。また、地方債償還金は、対前年比で7,192千円の増となった。総費用や地方債償還金の増加より、総収入が多かったため、前年から2.92%増加の104.32％ととなった。今後、使用料収入増が見込めないため、さらに費用削減に努めなければならない。④企業債残高対事業規模比率については、本市は地方債償還金を全額一般会計繰入金で賄っており、本来数値は毎年0であるが、起債前借額が25,600千円あり、一般会計負担額に起債前借金額を含めていないために数値が出た。⑤経費回収率は打切決算による使用料の減少により18.29％減少の44.64％となった。今後も人口減少による使用料の減少が見込まれるため、施設維持管理費の削減が必要である。⑥汚水処理原価については、類似団体平均値より少し高い値で推移している。電気料や燃料費の高騰等の影響により汚水処理費が増加し、有収水量の減少も著しく61.07円の増加となった。今後も、人口減少に伴い有収水量減少が見込まれるため汚水処理原価圧縮のため、維持管理費の削減が必要である。⑦施設利用率は、依然として類似団体より低い値であり、今後も大きな変動は見込まれない。⑧水洗化率は、92.5％で全国平均や類似団体平均を上回っている。昨年より数値が上がったのは、処理区域内人口の減少幅が著しいため、割合が高くなっただけであり、人口減少、少子高齢化により数値が大幅に上昇することは今後も見込めない。今後は機械設備の更新を計画的に行い維持管理費の削減を図り、財源確保のための料金改定を検討する必要がある。</t>
    <rPh sb="19" eb="22">
      <t>ゼンネンヒ</t>
    </rPh>
    <rPh sb="44" eb="46">
      <t>レイワ</t>
    </rPh>
    <rPh sb="47" eb="49">
      <t>ネンド</t>
    </rPh>
    <rPh sb="112" eb="118">
      <t>コウエイキギョウイコウ</t>
    </rPh>
    <rPh sb="118" eb="120">
      <t>カンレン</t>
    </rPh>
    <rPh sb="135" eb="136">
      <t>セン</t>
    </rPh>
    <rPh sb="174" eb="176">
      <t>ゲンショウ</t>
    </rPh>
    <rPh sb="197" eb="199">
      <t>ゼンネン</t>
    </rPh>
    <rPh sb="199" eb="201">
      <t>コショウ</t>
    </rPh>
    <rPh sb="205" eb="207">
      <t>イチブ</t>
    </rPh>
    <rPh sb="236" eb="237">
      <t>トウ</t>
    </rPh>
    <rPh sb="245" eb="247">
      <t>ゾウカ</t>
    </rPh>
    <rPh sb="262" eb="264">
      <t>ゾウカ</t>
    </rPh>
    <rPh sb="319" eb="320">
      <t>オオ</t>
    </rPh>
    <rPh sb="500" eb="502">
      <t>ウチキ</t>
    </rPh>
    <rPh sb="502" eb="504">
      <t>ケッサン</t>
    </rPh>
    <rPh sb="507" eb="510">
      <t>シヨウリョウ</t>
    </rPh>
    <rPh sb="511" eb="513">
      <t>ゲンショウ</t>
    </rPh>
    <rPh sb="522" eb="524">
      <t>ゲンショウ</t>
    </rPh>
    <rPh sb="539" eb="541">
      <t>ジンコウ</t>
    </rPh>
    <rPh sb="541" eb="543">
      <t>ゲンショウ</t>
    </rPh>
    <rPh sb="546" eb="549">
      <t>シヨウリョウ</t>
    </rPh>
    <rPh sb="550" eb="552">
      <t>ゲンショウ</t>
    </rPh>
    <rPh sb="553" eb="555">
      <t>ミコ</t>
    </rPh>
    <rPh sb="613" eb="616">
      <t>デンキリョウ</t>
    </rPh>
    <rPh sb="617" eb="620">
      <t>ネンリョウヒ</t>
    </rPh>
    <rPh sb="621" eb="623">
      <t>コウトウ</t>
    </rPh>
    <rPh sb="623" eb="624">
      <t>トウ</t>
    </rPh>
    <rPh sb="625" eb="627">
      <t>エイキョウ</t>
    </rPh>
    <rPh sb="636" eb="638">
      <t>ゾウカ</t>
    </rPh>
    <rPh sb="656" eb="657">
      <t>エン</t>
    </rPh>
    <rPh sb="658" eb="660">
      <t>ゾウカ</t>
    </rPh>
    <rPh sb="669" eb="673">
      <t>ジンコウゲンショウ</t>
    </rPh>
    <rPh sb="674" eb="675">
      <t>トモナ</t>
    </rPh>
    <rPh sb="676" eb="680">
      <t>ユウシュウスイリョウ</t>
    </rPh>
    <rPh sb="680" eb="682">
      <t>ゲンショウ</t>
    </rPh>
    <rPh sb="683" eb="685">
      <t>ミコ</t>
    </rPh>
    <rPh sb="690" eb="694">
      <t>オスイショリ</t>
    </rPh>
    <rPh sb="694" eb="696">
      <t>ゲンカ</t>
    </rPh>
    <rPh sb="696" eb="698">
      <t>アッシュク</t>
    </rPh>
    <rPh sb="702" eb="707">
      <t>イジカンリヒ</t>
    </rPh>
    <rPh sb="708" eb="710">
      <t>サクゲン</t>
    </rPh>
    <rPh sb="711" eb="713">
      <t>ヒツヨウ</t>
    </rPh>
    <rPh sb="743" eb="745">
      <t>コンゴ</t>
    </rPh>
    <rPh sb="746" eb="747">
      <t>オオ</t>
    </rPh>
    <rPh sb="749" eb="751">
      <t>ヘンドウ</t>
    </rPh>
    <rPh sb="752" eb="754">
      <t>ミコ</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</si>
  <si>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当施設は2処理区があり、桜江中央地区はH13に供用開始し20年が経過、川越地区はH18に供用開始し15年が経過したことにより、維持管理費も年々増加している状況である。管路施設については、耐用年数を経過していないため、老朽管の更新などの必要は生じていない。そのため、管渠老朽化率は数値としては当分の間出ない。一方で、処理施設の機械設備などは、すでに耐用年数に到達しているものが多くあるため、修繕計画をもとにオーバーホールか取替を見極めて、長寿命化を図っていくとともに、施設更新の際は、将来需要の予測を踏まえて、施設及び設備の合理化などを検討していく必要がある。特に、汚泥脱水乾燥発酵装置及び通報装置等については老朽化が著しくR4より機能強化対策事業を行っており、R5年度中に機械装置の更新が完了予定である。</t>
    <rPh sb="358" eb="359">
      <t>オヨ</t>
    </rPh>
    <rPh sb="381" eb="382">
      <t>トク</t>
    </rPh>
    <rPh sb="426" eb="427">
      <t>オコナ</t>
    </rPh>
    <rPh sb="446" eb="448">
      <t>カンリョウ</t>
    </rPh>
    <rPh sb="448" eb="450">
      <t>ヨテイ</t>
    </rPh>
    <phoneticPr fontId="4"/>
  </si>
  <si>
    <t>　農業集落排水事業における処理区は2つあるが、桜江中央は、H13.6に供用開始し接続率は約88％、川越は、H18.4に供用開始し接続率は約73％となっている。R1は料金改定により一定の使用料増であったが、今後大幅な収入増は見込めない。今後、処理区域内における人口は減少の一途であり、料金改定以外の使用料の増は見込めない状況にある。また、収支不足は恒常的であり、これを一般会計繰入金に依存しており、地方公営企業法適用後もこの経営体質は変わらないと予想される。施設は供用開始してから15～20年が経過しており、とくに機械設備類の老朽化が著しく、長寿命化のたの更新計画が必要である。また、桜江中央は汚泥発酵肥料を生産しているが、今後大規模改修によりコスト削減に努める必要がある。今後の経営を考慮して中長期的には料金改定について検討し、持続可能な施設となるよう経常経費の削減に努める。また、令和５年度から企業会計を導入するため、問題点を明確にしさらなる経営の効率化と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</si>
</sst>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53-4C7F-B410-EC2A1C5D44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6E53-4C7F-B410-EC2A1C5D44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120.83</c:v>
                </c:pt>
                <c:pt idx="1">
                  <c:v>115.61</c:v>
                </c:pt>
                <c:pt idx="2">
                  <c:v>111.96</c:v>
                </c:pt>
                <c:pt idx="3">
                  <c:v>101.4</c:v>
                </c:pt>
                <c:pt idx="4">
                  <c:v>104.32</c:v>
                </c:pt>
              </c:numCache>
            </c:numRef>
          </c:val>
          <c:extLst>
            <c:ext xmlns:c16="http://schemas.microsoft.com/office/drawing/2014/chart" uri="{C3380CC4-5D6E-409C-BE32-E72D297353CC}">
              <c16:uniqueId val="{00000000-3C12-4EB7-855B-2768BDBC6F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12-4EB7-855B-2768BDBC6F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2-4CAE-9110-DA01085388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2-4CAE-9110-DA01085388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1-43B8-9C52-BB795BDDA6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1-43B8-9C52-BB795BDDA6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6-4AA6-B530-EAEE6FCCEA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6-4AA6-B530-EAEE6FCCEA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A5-498D-A14A-5AD46B46D3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5-498D-A14A-5AD46B46D3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41.92</c:v>
                </c:pt>
                <c:pt idx="3">
                  <c:v>0</c:v>
                </c:pt>
                <c:pt idx="4" formatCode="#,##0.00;&quot;△&quot;#,##0.00;&quot;-&quot;">
                  <c:v>125.22</c:v>
                </c:pt>
              </c:numCache>
            </c:numRef>
          </c:val>
          <c:extLst>
            <c:ext xmlns:c16="http://schemas.microsoft.com/office/drawing/2014/chart" uri="{C3380CC4-5D6E-409C-BE32-E72D297353CC}">
              <c16:uniqueId val="{00000000-8302-461C-A7F7-667B05866A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302-461C-A7F7-667B05866A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50.41</c:v>
                </c:pt>
                <c:pt idx="1">
                  <c:v>64.31</c:v>
                </c:pt>
                <c:pt idx="2">
                  <c:v>62.62</c:v>
                </c:pt>
                <c:pt idx="3">
                  <c:v>62.93</c:v>
                </c:pt>
                <c:pt idx="4">
                  <c:v>44.64</c:v>
                </c:pt>
              </c:numCache>
            </c:numRef>
          </c:val>
          <c:extLst>
            <c:ext xmlns:c16="http://schemas.microsoft.com/office/drawing/2014/chart" uri="{C3380CC4-5D6E-409C-BE32-E72D297353CC}">
              <c16:uniqueId val="{00000000-1F67-40FC-9F04-ECB5BE8413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F67-40FC-9F04-ECB5BE8413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379.48</c:v>
                </c:pt>
                <c:pt idx="1">
                  <c:v>326.52</c:v>
                </c:pt>
                <c:pt idx="2">
                  <c:v>348.7</c:v>
                </c:pt>
                <c:pt idx="3">
                  <c:v>346.74</c:v>
                </c:pt>
                <c:pt idx="4">
                  <c:v>407.81</c:v>
                </c:pt>
              </c:numCache>
            </c:numRef>
          </c:val>
          <c:extLst>
            <c:ext xmlns:c16="http://schemas.microsoft.com/office/drawing/2014/chart" uri="{C3380CC4-5D6E-409C-BE32-E72D297353CC}">
              <c16:uniqueId val="{00000000-D9E4-4976-B9FD-8670ADFE71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9E4-4976-B9FD-8670ADFE71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47.88</c:v>
                </c:pt>
                <c:pt idx="1">
                  <c:v>46.11</c:v>
                </c:pt>
                <c:pt idx="2">
                  <c:v>43.9</c:v>
                </c:pt>
                <c:pt idx="3">
                  <c:v>43.82</c:v>
                </c:pt>
                <c:pt idx="4">
                  <c:v>46.38</c:v>
                </c:pt>
              </c:numCache>
            </c:numRef>
          </c:val>
          <c:extLst>
            <c:ext xmlns:c16="http://schemas.microsoft.com/office/drawing/2014/chart" uri="{C3380CC4-5D6E-409C-BE32-E72D297353CC}">
              <c16:uniqueId val="{00000000-AB6F-4157-933C-266514E2C7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B6F-4157-933C-266514E2C7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90.43</c:v>
                </c:pt>
                <c:pt idx="1">
                  <c:v>92.07</c:v>
                </c:pt>
                <c:pt idx="2">
                  <c:v>91.57</c:v>
                </c:pt>
                <c:pt idx="3">
                  <c:v>92.26</c:v>
                </c:pt>
                <c:pt idx="4">
                  <c:v>92.5</c:v>
                </c:pt>
              </c:numCache>
            </c:numRef>
          </c:val>
          <c:extLst>
            <c:ext xmlns:c16="http://schemas.microsoft.com/office/drawing/2014/chart" uri="{C3380CC4-5D6E-409C-BE32-E72D297353CC}">
              <c16:uniqueId val="{00000000-FC41-44A3-8A7A-1A44A798AD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C41-44A3-8A7A-1A44A798AD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3" zoomScale="87" zoomScaleNormal="87"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江津市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22134</v>
      </c>
      <c r="AM8" s="42"/>
      <c r="AN8" s="42"/>
      <c r="AO8" s="42"/>
      <c r="AP8" s="42"/>
      <c r="AQ8" s="42"/>
      <c r="AR8" s="42"/>
      <c r="AS8" s="42"/>
      <c r="AT8" s="35">
        <f>データ!T6</f>
        <v>268.24</v>
      </c>
      <c r="AU8" s="35"/>
      <c r="AV8" s="35"/>
      <c r="AW8" s="35"/>
      <c r="AX8" s="35"/>
      <c r="AY8" s="35"/>
      <c r="AZ8" s="35"/>
      <c r="BA8" s="35"/>
      <c r="BB8" s="35">
        <f>データ!U6</f>
        <v>82.52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8.0299999999999994</v>
      </c>
      <c r="Q10" s="35"/>
      <c r="R10" s="35"/>
      <c r="S10" s="35"/>
      <c r="T10" s="35"/>
      <c r="U10" s="35"/>
      <c r="V10" s="35"/>
      <c r="W10" s="35">
        <f>データ!Q6</f>
        <v>84.29</v>
      </c>
      <c r="X10" s="35"/>
      <c r="Y10" s="35"/>
      <c r="Z10" s="35"/>
      <c r="AA10" s="35"/>
      <c r="AB10" s="35"/>
      <c r="AC10" s="35"/>
      <c r="AD10" s="42">
        <f>データ!R6</f>
        <v>3744</v>
      </c>
      <c r="AE10" s="42"/>
      <c r="AF10" s="42"/>
      <c r="AG10" s="42"/>
      <c r="AH10" s="42"/>
      <c r="AI10" s="42"/>
      <c r="AJ10" s="42"/>
      <c r="AK10" s="2"/>
      <c r="AL10" s="42">
        <f>データ!V6</f>
        <v>1761</v>
      </c>
      <c r="AM10" s="42"/>
      <c r="AN10" s="42"/>
      <c r="AO10" s="42"/>
      <c r="AP10" s="42"/>
      <c r="AQ10" s="42"/>
      <c r="AR10" s="42"/>
      <c r="AS10" s="42"/>
      <c r="AT10" s="35">
        <f>データ!W6</f>
        <v>1.1000000000000001</v>
      </c>
      <c r="AU10" s="35"/>
      <c r="AV10" s="35"/>
      <c r="AW10" s="35"/>
      <c r="AX10" s="35"/>
      <c r="AY10" s="35"/>
      <c r="AZ10" s="35"/>
      <c r="BA10" s="35"/>
      <c r="BB10" s="35">
        <f>データ!X6</f>
        <v>1600.91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118</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6"/>
      <c r="BM60" s="87"/>
      <c r="BN60" s="87"/>
      <c r="BO60" s="87"/>
      <c r="BP60" s="87"/>
      <c r="BQ60" s="87"/>
      <c r="BR60" s="87"/>
      <c r="BS60" s="87"/>
      <c r="BT60" s="87"/>
      <c r="BU60" s="87"/>
      <c r="BV60" s="87"/>
      <c r="BW60" s="87"/>
      <c r="BX60" s="87"/>
      <c r="BY60" s="87"/>
      <c r="BZ60" s="88"/>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119</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4nhoHNBpPM8NA4kjI6Dov2rwMfHPcwXSiTcnzhZRGzem5PwPo67Z0o9kaETSxTa9jXi87jnz3u8NPA/wXTz8Bw==" saltValue="eFAQ1OabrvWMgzo9jWUN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322075</v>
      </c>
      <c r="D6" s="19">
        <f t="shared" si="3"/>
        <v>47</v>
      </c>
      <c r="E6" s="19">
        <f t="shared" si="3"/>
        <v>17</v>
      </c>
      <c r="F6" s="19">
        <f t="shared" si="3"/>
        <v>5</v>
      </c>
      <c r="G6" s="19">
        <f t="shared" si="3"/>
        <v>0</v>
      </c>
      <c r="H6" s="19" t="str">
        <f t="shared" si="3"/>
        <v>島根県　江津市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8.0299999999999994</v>
      </c>
      <c r="Q6" s="20">
        <f t="shared" si="3"/>
        <v>84.29</v>
      </c>
      <c r="R6" s="20">
        <f t="shared" si="3"/>
        <v>3744</v>
      </c>
      <c r="S6" s="20">
        <f t="shared" si="3"/>
        <v>22134</v>
      </c>
      <c r="T6" s="20">
        <f t="shared" si="3"/>
        <v>268.24</v>
      </c>
      <c r="U6" s="20">
        <f t="shared" si="3"/>
        <v>82.52</v>
      </c>
      <c r="V6" s="20">
        <f t="shared" si="3"/>
        <v>1761</v>
      </c>
      <c r="W6" s="20">
        <f t="shared" si="3"/>
        <v>1.1000000000000001</v>
      </c>
      <c r="X6" s="20">
        <f t="shared" si="3"/>
        <v>1600.91</v>
      </c>
      <c r="Y6" s="21">
        <f>IF(Y7="",NA(),Y7)</f>
        <v>120.83</v>
      </c>
      <c r="Z6" s="21">
        <f t="shared" ref="Z6:AH6" si="4">IF(Z7="",NA(),Z7)</f>
        <v>115.61</v>
      </c>
      <c r="AA6" s="21">
        <f t="shared" si="4"/>
        <v>111.96</v>
      </c>
      <c r="AB6" s="21">
        <f t="shared" si="4"/>
        <v>101.4</v>
      </c>
      <c r="AC6" s="21">
        <f t="shared" si="4"/>
        <v>104.32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41.92</v>
      </c>
      <c r="BI6" s="20">
        <f t="shared" si="7"/>
        <v>0</v>
      </c>
      <c r="BJ6" s="21">
        <f t="shared" si="7"/>
        <v>125.22</v>
      </c>
      <c r="BK6" s="21">
        <f t="shared" si="7"/>
        <v>789.46</v>
      </c>
      <c r="BL6" s="21">
        <f t="shared" si="7"/>
        <v>826.83</v>
      </c>
      <c r="BM6" s="21">
        <f t="shared" si="7"/>
        <v>867.83</v>
      </c>
      <c r="BN6" s="21">
        <f t="shared" si="7"/>
        <v>791.76</v>
      </c>
      <c r="BO6" s="21">
        <f t="shared" si="7"/>
        <v>900.82</v>
      </c>
      <c r="BP6" s="20" t="str">
        <f>IF(BP7="","",IF(BP7="-","【-】","【"&amp;SUBSTITUTE(TEXT(BP7,"#,##0.00"),"-","△")&amp;"】"))</f>
        <v>【809.19】</v>
      </c>
      <c r="BQ6" s="21">
        <f>IF(BQ7="",NA(),BQ7)</f>
        <v>50.41</v>
      </c>
      <c r="BR6" s="21">
        <f t="shared" ref="BR6:BZ6" si="8">IF(BR7="",NA(),BR7)</f>
        <v>64.31</v>
      </c>
      <c r="BS6" s="21">
        <f t="shared" si="8"/>
        <v>62.62</v>
      </c>
      <c r="BT6" s="21">
        <f t="shared" si="8"/>
        <v>62.93</v>
      </c>
      <c r="BU6" s="21">
        <f t="shared" si="8"/>
        <v>44.64</v>
      </c>
      <c r="BV6" s="21">
        <f t="shared" si="8"/>
        <v>57.77</v>
      </c>
      <c r="BW6" s="21">
        <f t="shared" si="8"/>
        <v>57.31</v>
      </c>
      <c r="BX6" s="21">
        <f t="shared" si="8"/>
        <v>57.08</v>
      </c>
      <c r="BY6" s="21">
        <f t="shared" si="8"/>
        <v>56.26</v>
      </c>
      <c r="BZ6" s="21">
        <f t="shared" si="8"/>
        <v>52.94</v>
      </c>
      <c r="CA6" s="20" t="str">
        <f>IF(CA7="","",IF(CA7="-","【-】","【"&amp;SUBSTITUTE(TEXT(CA7,"#,##0.00"),"-","△")&amp;"】"))</f>
        <v>【57.02】</v>
      </c>
      <c r="CB6" s="21">
        <f>IF(CB7="",NA(),CB7)</f>
        <v>379.48</v>
      </c>
      <c r="CC6" s="21">
        <f t="shared" ref="CC6:CK6" si="9">IF(CC7="",NA(),CC7)</f>
        <v>326.52</v>
      </c>
      <c r="CD6" s="21">
        <f t="shared" si="9"/>
        <v>348.7</v>
      </c>
      <c r="CE6" s="21">
        <f t="shared" si="9"/>
        <v>346.74</v>
      </c>
      <c r="CF6" s="21">
        <f t="shared" si="9"/>
        <v>407.81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47.88</v>
      </c>
      <c r="CN6" s="21">
        <f t="shared" ref="CN6:CV6" si="10">IF(CN7="",NA(),CN7)</f>
        <v>46.11</v>
      </c>
      <c r="CO6" s="21">
        <f t="shared" si="10"/>
        <v>43.9</v>
      </c>
      <c r="CP6" s="21">
        <f t="shared" si="10"/>
        <v>43.82</v>
      </c>
      <c r="CQ6" s="21">
        <f t="shared" si="10"/>
        <v>46.38</v>
      </c>
      <c r="CR6" s="21">
        <f t="shared" si="10"/>
        <v>50.68</v>
      </c>
      <c r="CS6" s="21">
        <f t="shared" si="10"/>
        <v>50.14</v>
      </c>
      <c r="CT6" s="21">
        <f t="shared" si="10"/>
        <v>54.83</v>
      </c>
      <c r="CU6" s="21">
        <f t="shared" si="10"/>
        <v>66.53</v>
      </c>
      <c r="CV6" s="21">
        <f t="shared" si="10"/>
        <v>52.35</v>
      </c>
      <c r="CW6" s="20" t="str">
        <f>IF(CW7="","",IF(CW7="-","【-】","【"&amp;SUBSTITUTE(TEXT(CW7,"#,##0.00"),"-","△")&amp;"】"))</f>
        <v>【52.55】</v>
      </c>
      <c r="CX6" s="21">
        <f>IF(CX7="",NA(),CX7)</f>
        <v>90.43</v>
      </c>
      <c r="CY6" s="21">
        <f t="shared" ref="CY6:DG6" si="11">IF(CY7="",NA(),CY7)</f>
        <v>92.07</v>
      </c>
      <c r="CZ6" s="21">
        <f t="shared" si="11"/>
        <v>91.57</v>
      </c>
      <c r="DA6" s="21">
        <f t="shared" si="11"/>
        <v>92.26</v>
      </c>
      <c r="DB6" s="21">
        <f t="shared" si="11"/>
        <v>92.5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322075</v>
      </c>
      <c r="D7" s="23">
        <v>47</v>
      </c>
      <c r="E7" s="23">
        <v>17</v>
      </c>
      <c r="F7" s="23">
        <v>5</v>
      </c>
      <c r="G7" s="23">
        <v>0</v>
      </c>
      <c r="H7" s="23" t="s">
        <v>98</v>
      </c>
      <c r="I7" s="23" t="s">
        <v>99</v>
      </c>
      <c r="J7" s="23" t="s">
        <v>100</v>
      </c>
      <c r="K7" s="23" t="s">
        <v>101</v>
      </c>
      <c r="L7" s="23" t="s">
        <v>102</v>
      </c>
      <c r="M7" s="23" t="s">
        <v>103</v>
      </c>
      <c r="N7" s="24" t="s">
        <v>104</v>
      </c>
      <c r="O7" s="24" t="s">
        <v>105</v>
      </c>
      <c r="P7" s="24">
        <v>8.0299999999999994</v>
      </c>
      <c r="Q7" s="24">
        <v>84.29</v>
      </c>
      <c r="R7" s="24">
        <v>3744</v>
      </c>
      <c r="S7" s="24">
        <v>22134</v>
      </c>
      <c r="T7" s="24">
        <v>268.24</v>
      </c>
      <c r="U7" s="24">
        <v>82.52</v>
      </c>
      <c r="V7" s="24">
        <v>1761</v>
      </c>
      <c r="W7" s="24">
        <v>1.1000000000000001</v>
      </c>
      <c r="X7" s="24">
        <v>1600.91</v>
      </c>
      <c r="Y7" s="24">
        <v>120.83</v>
      </c>
      <c r="Z7" s="24">
        <v>115.61</v>
      </c>
      <c r="AA7" s="24">
        <v>111.96</v>
      </c>
      <c r="AB7" s="24">
        <v>101.4</v>
      </c>
      <c r="AC7" s="24">
        <v>104.32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41.92</v>
      </c>
      <c r="BI7" s="24">
        <v>0</v>
      </c>
      <c r="BJ7" s="24">
        <v>125.22</v>
      </c>
      <c r="BK7" s="24">
        <v>789.46</v>
      </c>
      <c r="BL7" s="24">
        <v>826.83</v>
      </c>
      <c r="BM7" s="24">
        <v>867.83</v>
      </c>
      <c r="BN7" s="24">
        <v>791.76</v>
      </c>
      <c r="BO7" s="24">
        <v>900.82</v>
      </c>
      <c r="BP7" s="24">
        <v>809.19</v>
      </c>
      <c r="BQ7" s="24">
        <v>50.41</v>
      </c>
      <c r="BR7" s="24">
        <v>64.31</v>
      </c>
      <c r="BS7" s="24">
        <v>62.62</v>
      </c>
      <c r="BT7" s="24">
        <v>62.93</v>
      </c>
      <c r="BU7" s="24">
        <v>44.64</v>
      </c>
      <c r="BV7" s="24">
        <v>57.77</v>
      </c>
      <c r="BW7" s="24">
        <v>57.31</v>
      </c>
      <c r="BX7" s="24">
        <v>57.08</v>
      </c>
      <c r="BY7" s="24">
        <v>56.26</v>
      </c>
      <c r="BZ7" s="24">
        <v>52.94</v>
      </c>
      <c r="CA7" s="24">
        <v>57.02</v>
      </c>
      <c r="CB7" s="24">
        <v>379.48</v>
      </c>
      <c r="CC7" s="24">
        <v>326.52</v>
      </c>
      <c r="CD7" s="24">
        <v>348.7</v>
      </c>
      <c r="CE7" s="24">
        <v>346.74</v>
      </c>
      <c r="CF7" s="24">
        <v>407.81</v>
      </c>
      <c r="CG7" s="24">
        <v>274.35000000000002</v>
      </c>
      <c r="CH7" s="24">
        <v>273.52</v>
      </c>
      <c r="CI7" s="24">
        <v>274.99</v>
      </c>
      <c r="CJ7" s="24">
        <v>282.08999999999997</v>
      </c>
      <c r="CK7" s="24">
        <v>303.27999999999997</v>
      </c>
      <c r="CL7" s="24">
        <v>273.68</v>
      </c>
      <c r="CM7" s="24">
        <v>47.88</v>
      </c>
      <c r="CN7" s="24">
        <v>46.11</v>
      </c>
      <c r="CO7" s="24">
        <v>43.9</v>
      </c>
      <c r="CP7" s="24">
        <v>43.82</v>
      </c>
      <c r="CQ7" s="24">
        <v>46.38</v>
      </c>
      <c r="CR7" s="24">
        <v>50.68</v>
      </c>
      <c r="CS7" s="24">
        <v>50.14</v>
      </c>
      <c r="CT7" s="24">
        <v>54.83</v>
      </c>
      <c r="CU7" s="24">
        <v>66.53</v>
      </c>
      <c r="CV7" s="24">
        <v>52.35</v>
      </c>
      <c r="CW7" s="24">
        <v>52.55</v>
      </c>
      <c r="CX7" s="24">
        <v>90.43</v>
      </c>
      <c r="CY7" s="24">
        <v>92.07</v>
      </c>
      <c r="CZ7" s="24">
        <v>91.57</v>
      </c>
      <c r="DA7" s="24">
        <v>92.26</v>
      </c>
      <c r="DB7" s="24">
        <v>92.5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cp:lastPrinted>2024-02-07T07:55:11Z</cp:lastPrinted>
  <dcterms:created xsi:type="dcterms:W3CDTF">2023-12-12T02:55:18Z</dcterms:created>
  <dcterms:modified xsi:type="dcterms:W3CDTF">2024-02-07T07:57:53Z</dcterms:modified>
  <cp:category/>
</cp:coreProperties>
</file>