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5年度_下水道課\業務係\★★調査・報告\財政課\20240116【２／７（水）県〆切】公営企業に係る「経営比較分析表」の分析等について\提出\【経営比較分析表】2022_322075_47_1718\"/>
    </mc:Choice>
  </mc:AlternateContent>
  <xr:revisionPtr revIDLastSave="0" documentId="13_ncr:1_{D69C7B05-E11A-43B2-B27B-4756C83C06E0}" xr6:coauthVersionLast="47" xr6:coauthVersionMax="47" xr10:uidLastSave="{00000000-0000-0000-0000-000000000000}"/>
  <workbookProtection workbookAlgorithmName="SHA-512" workbookHashValue="H49c/RXulSxwm4RY89mCVvRz/u8fXEO2QEwl+W//PVHo/0CI4ijfzV8/RSL6DquoEvUahJxxXSwW+ByuliAlrQ==" workbookSaltValue="GWwKWuZwKTMzMWWUH7BZs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P6" i="5"/>
  <c r="P10" i="4" s="1"/>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W10"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<sst xmlns="http://schemas.openxmlformats.org/spreadsheetml/2006/main" count="236" uniqueCount="119">
  <si>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</si>
  <si>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</si>
  <si>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</si>
  <si>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</si>
  <si>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</si>
  <si>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</si>
  <si>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</si>
  <si>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</si>
  <si>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</si>
  <si>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</si>
  <si>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</si>
  <si>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</si>
  <si>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</si>
  <si>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</si>
  <si>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</si>
  <si>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</si>
  <si>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</si>
  <si>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</si>
  <si>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</si>
  <si>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</si>
  <si>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</si>
  <si>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</si>
  <si>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</si>
  <si>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</si>
  <si>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</si>
  <si>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</si>
  <si>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</si>
  <si>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</si>
  <si>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</si>
  <si>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</si>
  <si>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</si>
  <si>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</si>
  <si>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</si>
  <si>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</si>
  <si>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</si>
  <si>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</si>
  <si>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</si>
  <si>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</si>
  <si>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</si>
  <si>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</si>
  <si>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</si>
  <si>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</si>
  <si>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</si>
  <si>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</si>
  <si>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</si>
  <si>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</si>
  <si>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</si>
  <si>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</si>
  <si>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</si>
  <si>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</si>
  <si>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</si>
  <si>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</si>
  <si>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</si>
  <si>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</si>
  <si>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</si>
  <si>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</si>
  <si>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</si>
  <si>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</si>
  <si>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</si>
  <si>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</si>
  <si>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</si>
  <si>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</si>
  <si>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</si>
  <si>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</si>
  <si>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</si>
  <si>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</si>
  <si>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</si>
  <si>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</si>
  <si>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</si>
  <si>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</si>
  <si>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</si>
  <si>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</si>
  <si>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</si>
  <si>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</si>
  <si>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</si>
  <si>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</si>
  <si>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</si>
  <si>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</si>
  <si>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</si>
  <si>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</si>
  <si>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</si>
  <si>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</si>
  <si>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</si>
  <si>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</si>
  <si>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</si>
  <si>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</si>
  <si>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</si>
  <si>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</si>
  <si>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</si>
  <si>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</si>
  <si>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</si>
  <si>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</si>
  <si>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</si>
  <si>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</si>
  <si>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</si>
  <si>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</si>
  <si>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</si>
  <si>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</si>
  <si>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</si>
  <si>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</si>
  <si>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</si>
  <si>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</si>
  <si>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</si>
  <si>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</si>
  <si>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</si>
  <si>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</si>
  <si>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</si>
  <si>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</si>
  <si>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</si>
  <si>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</si>
  <si>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</si>
  <si>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</si>
  <si>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</si>
  <si>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</si>
  <si>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</si>
  <si>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</si>
  <si>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管路が比較的新しいため、老朽管に到達している管路がなく、更新等を行っていないため、管渠改善率の数値は出ていない。
　当施設は、H17に供用開始したが、処理場及び中継ポンプ場における機械及び装置は年々老朽化し、法定耐用年数をすでに超えたもの及び法定耐用年数に近づいている資産がある。今後必要となるストックマネジメントに係る計画の策定等の中で、より良い将来経営にむけた管渠・処理場の老朽化対策を図っていく必要がある。</t>
  </si>
  <si>
    <t>特定環境公共下水道事業は波子処理区の1処理区で、処理区域内における使用は、主にしまね海洋館アクアスを中心とした事業所の使用料が大きな収入源である。このことが毎年度の経費回収率や汚水処理原価の変動に大きく影響している。R4もコロナ禍の影響によりアクアスの使用水量がピーク時よりも減少しており、使用料収入が微増したもののの少なかった。
　恒常的な維持管理費に対して、処理区域内の人口は減少の一途となり、料金改定による使用料収入増以外、急激な収入増は見込めない状況にある。よって、収支の均衡を保つために一般会計からの繰入金に依存しており、その経営体質は地方公営企業法を適用後も変わらないと予想される。今後も処理区域内の人口減少による使用料収入の減少が見込まれ、厳しい経営が続くが、引き続き接続率の向上やコスト節減に努める必要がある。また、事業開始時の計画水量は、しまね海洋館アクアス及びその周辺施設整備を予定したものであったが、計画施設の建設が進んでいないことや既存施設からの計画水量差異が大きいことからその部分の補填などを今後検討する必要がある。
　</t>
    <rPh sb="134" eb="135">
      <t>ジ</t>
    </rPh>
    <rPh sb="145" eb="148">
      <t>シヨウリョウ</t>
    </rPh>
    <rPh sb="148" eb="150">
      <t>シュウニュウ</t>
    </rPh>
    <rPh sb="151" eb="153">
      <t>ビゾウ</t>
    </rPh>
    <rPh sb="159" eb="160">
      <t>スク</t>
    </rPh>
    <rPh sb="322" eb="324">
      <t>ミコ</t>
    </rPh>
    <rPh sb="370" eb="371">
      <t>ジ</t>
    </rPh>
    <rPh sb="372" eb="374">
      <t>ケイカク</t>
    </rPh>
    <rPh sb="374" eb="376">
      <t>スイリョウ</t>
    </rPh>
    <rPh sb="381" eb="384">
      <t>カイヨウカン</t>
    </rPh>
    <rPh sb="388" eb="389">
      <t>オヨ</t>
    </rPh>
    <rPh sb="392" eb="394">
      <t>シュウヘン</t>
    </rPh>
    <rPh sb="394" eb="396">
      <t>シセツ</t>
    </rPh>
    <rPh sb="396" eb="398">
      <t>セイビ</t>
    </rPh>
    <rPh sb="399" eb="401">
      <t>ヨテイ</t>
    </rPh>
    <rPh sb="411" eb="415">
      <t>ケイカクシセツ</t>
    </rPh>
    <rPh sb="416" eb="418">
      <t>ケンセツ</t>
    </rPh>
    <rPh sb="419" eb="420">
      <t>スス</t>
    </rPh>
    <rPh sb="428" eb="432">
      <t>キゾンシセツ</t>
    </rPh>
    <rPh sb="435" eb="439">
      <t>ケイカクスイリョウ</t>
    </rPh>
    <rPh sb="439" eb="441">
      <t>サイ</t>
    </rPh>
    <rPh sb="442" eb="443">
      <t>オオ</t>
    </rPh>
    <rPh sb="451" eb="453">
      <t>ブブン</t>
    </rPh>
    <rPh sb="454" eb="456">
      <t>ホテン</t>
    </rPh>
    <rPh sb="459" eb="461">
      <t>コンゴ</t>
    </rPh>
    <rPh sb="461" eb="463">
      <t>ケントウ</t>
    </rPh>
    <rPh sb="465" eb="467">
      <t>ヒツヨウ</t>
    </rPh>
    <phoneticPr fontId="4"/>
  </si>
  <si>
    <r>
      <rPr>
        <sz val="11"/>
        <rFont val="ＭＳ ゴシック"/>
        <family val="3"/>
        <charset val="128"/>
      </rPr>
      <t>①収益的収支比率は、77.87%となり前年比22.13％の減となった。要因は、総収益は使用料収入が微減及び一般会計繰入金15,760千円の減などにより15,543千円の減少となる一方、総費用は修繕料や電気料金の高騰による動力費が増加したため比率が悪化した。近年の平均を下回っているが、今後もこの水準で推移していくと予想される。</t>
    </r>
    <r>
      <rPr>
        <sz val="11"/>
        <color theme="1"/>
        <rFont val="ＭＳ ゴシック"/>
        <family val="3"/>
        <charset val="128"/>
      </rPr>
      <t>④企業債残高対事業規模比率については、企業債の全額を一般会計から繰入しているため数値は0である。</t>
    </r>
    <r>
      <rPr>
        <sz val="11"/>
        <rFont val="ＭＳ ゴシック"/>
        <family val="3"/>
        <charset val="128"/>
      </rPr>
      <t>⑤経費回収率は、使用料は微減で、修繕料や電気料の増加により汚水処理費が増加したため回収率が3.65％は下がった。⑥汚水処理原価は汚水処理費が増加したことで対前年比で24.70円増加しているが、類似団体の平均値と比較すると148.53円コストに差がある。今後も、施設維持費のうち機械設備の修繕費が増額傾向にある上、有収水量は人口減により使用量の減少傾向にあることから汚水処理原価の減少はあまり見込まれない。⑦施設利用率は日平均処理水量で見ると依然低い状況にある。区域内にある大規模集客施設のしまね海洋館アクアスの利用率が大きく影響しているが人口減少の影響もある。⑧水洗化率は、処理区域内人口が減少したことにより微減しており、今後も同様な状況が続くことが見込まれる。維持管理費の削減を図るとともに、施設修繕等の財源確保のための料金改定を検討する必要がある。</t>
    </r>
    <rPh sb="19" eb="22">
      <t>ゼンネンヒ</t>
    </rPh>
    <rPh sb="29" eb="30">
      <t>ゲン</t>
    </rPh>
    <rPh sb="35" eb="37">
      <t>ヨウイン</t>
    </rPh>
    <rPh sb="50" eb="51">
      <t>ゲン</t>
    </rPh>
    <rPh sb="51" eb="52">
      <t>オヨ</t>
    </rPh>
    <rPh sb="54" eb="55">
      <t>キン</t>
    </rPh>
    <rPh sb="66" eb="68">
      <t>センエン</t>
    </rPh>
    <rPh sb="81" eb="83">
      <t>センエン</t>
    </rPh>
    <rPh sb="84" eb="86">
      <t>ゲンショウ</t>
    </rPh>
    <rPh sb="89" eb="91">
      <t>イッポウ</t>
    </rPh>
    <rPh sb="96" eb="99">
      <t>シュウゼンリョウ</t>
    </rPh>
    <rPh sb="102" eb="104">
      <t>リョウキン</t>
    </rPh>
    <rPh sb="105" eb="107">
      <t>コウトウ</t>
    </rPh>
    <rPh sb="110" eb="113">
      <t>ドウリョクヒ</t>
    </rPh>
    <rPh sb="120" eb="122">
      <t>ヒリツ</t>
    </rPh>
    <rPh sb="123" eb="125">
      <t>アッカ</t>
    </rPh>
    <rPh sb="128" eb="130">
      <t>キンネン</t>
    </rPh>
    <rPh sb="134" eb="136">
      <t>シタマワ</t>
    </rPh>
    <rPh sb="142" eb="144">
      <t>コンゴ</t>
    </rPh>
    <rPh sb="227" eb="230">
      <t>シュウゼンリョウ</t>
    </rPh>
    <rPh sb="231" eb="234">
      <t>デンキリョウ</t>
    </rPh>
    <rPh sb="235" eb="237">
      <t>ゾウカ</t>
    </rPh>
    <rPh sb="246" eb="248">
      <t>ゾウカ</t>
    </rPh>
    <rPh sb="262" eb="263">
      <t>サ</t>
    </rPh>
    <rPh sb="281" eb="283">
      <t>ゾウカ</t>
    </rPh>
    <rPh sb="299" eb="301">
      <t>ゾウカ</t>
    </rPh>
    <rPh sb="327" eb="328">
      <t>エン</t>
    </rPh>
    <rPh sb="332" eb="333">
      <t>サ</t>
    </rPh>
    <rPh sb="337" eb="339">
      <t>コンゴ</t>
    </rPh>
    <rPh sb="358" eb="360">
      <t>ゾウガク</t>
    </rPh>
    <rPh sb="360" eb="362">
      <t>ケイコウ</t>
    </rPh>
    <rPh sb="365" eb="366">
      <t>ウエ</t>
    </rPh>
    <rPh sb="382" eb="386">
      <t>ゲンショウケイコウ</t>
    </rPh>
    <rPh sb="393" eb="399">
      <t>オスイショリゲンカ</t>
    </rPh>
    <rPh sb="400" eb="402">
      <t>ゲンショウ</t>
    </rPh>
    <rPh sb="406" eb="408">
      <t>ミコ</t>
    </rPh>
    <rPh sb="441" eb="444">
      <t>クイキナイ</t>
    </rPh>
    <rPh sb="447" eb="454">
      <t>ダイキボシュウキャクシセツ</t>
    </rPh>
    <rPh sb="458" eb="461">
      <t>カイヨウカン</t>
    </rPh>
    <rPh sb="515" eb="517">
      <t>ビゲン</t>
    </rPh>
    <rPh sb="522" eb="524">
      <t>コンゴ</t>
    </rPh>
    <rPh sb="525" eb="527">
      <t>ドウヨウ</t>
    </rPh>
    <rPh sb="528" eb="530">
      <t>ジョウキョウ</t>
    </rPh>
    <rPh sb="531" eb="532">
      <t>ツヅ</t>
    </rPh>
    <rPh sb="536" eb="53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</si>
</sst>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B-4EFE-BD91-546AB24135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0.39</c:v>
                </c:pt>
                <c:pt idx="3">
                  <c:v>0.1</c:v>
                </c:pt>
                <c:pt idx="4">
                  <c:v>0.08</c:v>
                </c:pt>
              </c:numCache>
            </c:numRef>
          </c:val>
          <c:smooth val="0"/>
          <c:extLst>
            <c:ext xmlns:c16="http://schemas.microsoft.com/office/drawing/2014/chart" uri="{C3380CC4-5D6E-409C-BE32-E72D297353CC}">
              <c16:uniqueId val="{00000001-0E3B-4EFE-BD91-546AB24135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21.07</c:v>
                </c:pt>
                <c:pt idx="1">
                  <c:v>20.93</c:v>
                </c:pt>
                <c:pt idx="2">
                  <c:v>20.67</c:v>
                </c:pt>
                <c:pt idx="3">
                  <c:v>20.27</c:v>
                </c:pt>
                <c:pt idx="4">
                  <c:v>21.07</c:v>
                </c:pt>
              </c:numCache>
            </c:numRef>
          </c:val>
          <c:extLst>
            <c:ext xmlns:c16="http://schemas.microsoft.com/office/drawing/2014/chart" uri="{C3380CC4-5D6E-409C-BE32-E72D297353CC}">
              <c16:uniqueId val="{00000000-A532-4029-9494-69B85371A8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42.4</c:v>
                </c:pt>
                <c:pt idx="3">
                  <c:v>42.28</c:v>
                </c:pt>
                <c:pt idx="4">
                  <c:v>41.06</c:v>
                </c:pt>
              </c:numCache>
            </c:numRef>
          </c:val>
          <c:smooth val="0"/>
          <c:extLst>
            <c:ext xmlns:c16="http://schemas.microsoft.com/office/drawing/2014/chart" uri="{C3380CC4-5D6E-409C-BE32-E72D297353CC}">
              <c16:uniqueId val="{00000001-A532-4029-9494-69B85371A8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70.52</c:v>
                </c:pt>
                <c:pt idx="1">
                  <c:v>71.819999999999993</c:v>
                </c:pt>
                <c:pt idx="2">
                  <c:v>75.95</c:v>
                </c:pt>
                <c:pt idx="3">
                  <c:v>77</c:v>
                </c:pt>
                <c:pt idx="4">
                  <c:v>76.900000000000006</c:v>
                </c:pt>
              </c:numCache>
            </c:numRef>
          </c:val>
          <c:extLst>
            <c:ext xmlns:c16="http://schemas.microsoft.com/office/drawing/2014/chart" uri="{C3380CC4-5D6E-409C-BE32-E72D297353CC}">
              <c16:uniqueId val="{00000000-6142-4020-A797-8191563104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84.19</c:v>
                </c:pt>
                <c:pt idx="3">
                  <c:v>84.34</c:v>
                </c:pt>
                <c:pt idx="4">
                  <c:v>84.34</c:v>
                </c:pt>
              </c:numCache>
            </c:numRef>
          </c:val>
          <c:smooth val="0"/>
          <c:extLst>
            <c:ext xmlns:c16="http://schemas.microsoft.com/office/drawing/2014/chart" uri="{C3380CC4-5D6E-409C-BE32-E72D297353CC}">
              <c16:uniqueId val="{00000001-6142-4020-A797-8191563104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108.21</c:v>
                </c:pt>
                <c:pt idx="1">
                  <c:v>104.67</c:v>
                </c:pt>
                <c:pt idx="2">
                  <c:v>96.31</c:v>
                </c:pt>
                <c:pt idx="3">
                  <c:v>100</c:v>
                </c:pt>
                <c:pt idx="4">
                  <c:v>77.87</c:v>
                </c:pt>
              </c:numCache>
            </c:numRef>
          </c:val>
          <c:extLst>
            <c:ext xmlns:c16="http://schemas.microsoft.com/office/drawing/2014/chart" uri="{C3380CC4-5D6E-409C-BE32-E72D297353CC}">
              <c16:uniqueId val="{00000000-6E88-4F27-BC10-13EC314068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8-4F27-BC10-13EC314068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1-45BE-8CB5-B154DE2AB7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1-45BE-8CB5-B154DE2AB7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C-4EC1-A0F3-37714D6431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C-4EC1-A0F3-37714D6431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2-4DD7-B983-5C9EF9C7DB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2-4DD7-B983-5C9EF9C7DB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00-4972-822E-FA84B1138D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00-4972-822E-FA84B1138D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7-4FD6-9772-C76AF7DCB9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1258.43</c:v>
                </c:pt>
                <c:pt idx="3">
                  <c:v>1163.75</c:v>
                </c:pt>
                <c:pt idx="4">
                  <c:v>1195.47</c:v>
                </c:pt>
              </c:numCache>
            </c:numRef>
          </c:val>
          <c:smooth val="0"/>
          <c:extLst>
            <c:ext xmlns:c16="http://schemas.microsoft.com/office/drawing/2014/chart" uri="{C3380CC4-5D6E-409C-BE32-E72D297353CC}">
              <c16:uniqueId val="{00000001-6DA7-4FD6-9772-C76AF7DCB9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41.55</c:v>
                </c:pt>
                <c:pt idx="1">
                  <c:v>40.229999999999997</c:v>
                </c:pt>
                <c:pt idx="2">
                  <c:v>43.9</c:v>
                </c:pt>
                <c:pt idx="3">
                  <c:v>61.02</c:v>
                </c:pt>
                <c:pt idx="4">
                  <c:v>57.37</c:v>
                </c:pt>
              </c:numCache>
            </c:numRef>
          </c:val>
          <c:extLst>
            <c:ext xmlns:c16="http://schemas.microsoft.com/office/drawing/2014/chart" uri="{C3380CC4-5D6E-409C-BE32-E72D297353CC}">
              <c16:uniqueId val="{00000000-AED6-4308-9204-2CFFF2944C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73.36</c:v>
                </c:pt>
                <c:pt idx="3">
                  <c:v>72.599999999999994</c:v>
                </c:pt>
                <c:pt idx="4">
                  <c:v>69.430000000000007</c:v>
                </c:pt>
              </c:numCache>
            </c:numRef>
          </c:val>
          <c:smooth val="0"/>
          <c:extLst>
            <c:ext xmlns:c16="http://schemas.microsoft.com/office/drawing/2014/chart" uri="{C3380CC4-5D6E-409C-BE32-E72D297353CC}">
              <c16:uniqueId val="{00000001-AED6-4308-9204-2CFFF2944C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479.59</c:v>
                </c:pt>
                <c:pt idx="1">
                  <c:v>540.59</c:v>
                </c:pt>
                <c:pt idx="2">
                  <c:v>503.94</c:v>
                </c:pt>
                <c:pt idx="3">
                  <c:v>363.29</c:v>
                </c:pt>
                <c:pt idx="4">
                  <c:v>387.99</c:v>
                </c:pt>
              </c:numCache>
            </c:numRef>
          </c:val>
          <c:extLst>
            <c:ext xmlns:c16="http://schemas.microsoft.com/office/drawing/2014/chart" uri="{C3380CC4-5D6E-409C-BE32-E72D297353CC}">
              <c16:uniqueId val="{00000000-61E5-490F-A29D-9A1578F423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224.88</c:v>
                </c:pt>
                <c:pt idx="3">
                  <c:v>228.64</c:v>
                </c:pt>
                <c:pt idx="4">
                  <c:v>239.46</c:v>
                </c:pt>
              </c:numCache>
            </c:numRef>
          </c:val>
          <c:smooth val="0"/>
          <c:extLst>
            <c:ext xmlns:c16="http://schemas.microsoft.com/office/drawing/2014/chart" uri="{C3380CC4-5D6E-409C-BE32-E72D297353CC}">
              <c16:uniqueId val="{00000001-61E5-490F-A29D-9A1578F423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8"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江津市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22134</v>
      </c>
      <c r="AM8" s="42"/>
      <c r="AN8" s="42"/>
      <c r="AO8" s="42"/>
      <c r="AP8" s="42"/>
      <c r="AQ8" s="42"/>
      <c r="AR8" s="42"/>
      <c r="AS8" s="42"/>
      <c r="AT8" s="35">
        <f>データ!T6</f>
        <v>268.24</v>
      </c>
      <c r="AU8" s="35"/>
      <c r="AV8" s="35"/>
      <c r="AW8" s="35"/>
      <c r="AX8" s="35"/>
      <c r="AY8" s="35"/>
      <c r="AZ8" s="35"/>
      <c r="BA8" s="35"/>
      <c r="BB8" s="35">
        <f>データ!U6</f>
        <v>82.52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v>
      </c>
      <c r="Q10" s="35"/>
      <c r="R10" s="35"/>
      <c r="S10" s="35"/>
      <c r="T10" s="35"/>
      <c r="U10" s="35"/>
      <c r="V10" s="35"/>
      <c r="W10" s="35">
        <f>データ!Q6</f>
        <v>110.69</v>
      </c>
      <c r="X10" s="35"/>
      <c r="Y10" s="35"/>
      <c r="Z10" s="35"/>
      <c r="AA10" s="35"/>
      <c r="AB10" s="35"/>
      <c r="AC10" s="35"/>
      <c r="AD10" s="42">
        <f>データ!R6</f>
        <v>3744</v>
      </c>
      <c r="AE10" s="42"/>
      <c r="AF10" s="42"/>
      <c r="AG10" s="42"/>
      <c r="AH10" s="42"/>
      <c r="AI10" s="42"/>
      <c r="AJ10" s="42"/>
      <c r="AK10" s="2"/>
      <c r="AL10" s="42">
        <f>データ!V6</f>
        <v>658</v>
      </c>
      <c r="AM10" s="42"/>
      <c r="AN10" s="42"/>
      <c r="AO10" s="42"/>
      <c r="AP10" s="42"/>
      <c r="AQ10" s="42"/>
      <c r="AR10" s="42"/>
      <c r="AS10" s="42"/>
      <c r="AT10" s="35">
        <f>データ!W6</f>
        <v>0.31</v>
      </c>
      <c r="AU10" s="35"/>
      <c r="AV10" s="35"/>
      <c r="AW10" s="35"/>
      <c r="AX10" s="35"/>
      <c r="AY10" s="35"/>
      <c r="AZ10" s="35"/>
      <c r="BA10" s="35"/>
      <c r="BB10" s="35">
        <f>データ!X6</f>
        <v>2122.58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Qqm3+Bz+DI2ySIw0bske/B+GTXdQB8xk6MczM8FC/MFrVy1mg6gH6tmM9UIDPrWvvDQVyoCZZke9eAV/CNtl+Q==" saltValue="OYHYWCTYZt0RtviL5ycp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322075</v>
      </c>
      <c r="D6" s="19">
        <f t="shared" si="3"/>
        <v>47</v>
      </c>
      <c r="E6" s="19">
        <f t="shared" si="3"/>
        <v>17</v>
      </c>
      <c r="F6" s="19">
        <f t="shared" si="3"/>
        <v>4</v>
      </c>
      <c r="G6" s="19">
        <f t="shared" si="3"/>
        <v>0</v>
      </c>
      <c r="H6" s="19" t="str">
        <f t="shared" si="3"/>
        <v>島根県　江津市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v>
      </c>
      <c r="Q6" s="20">
        <f t="shared" si="3"/>
        <v>110.69</v>
      </c>
      <c r="R6" s="20">
        <f t="shared" si="3"/>
        <v>3744</v>
      </c>
      <c r="S6" s="20">
        <f t="shared" si="3"/>
        <v>22134</v>
      </c>
      <c r="T6" s="20">
        <f t="shared" si="3"/>
        <v>268.24</v>
      </c>
      <c r="U6" s="20">
        <f t="shared" si="3"/>
        <v>82.52</v>
      </c>
      <c r="V6" s="20">
        <f t="shared" si="3"/>
        <v>658</v>
      </c>
      <c r="W6" s="20">
        <f t="shared" si="3"/>
        <v>0.31</v>
      </c>
      <c r="X6" s="20">
        <f t="shared" si="3"/>
        <v>2122.58</v>
      </c>
      <c r="Y6" s="21">
        <f>IF(Y7="",NA(),Y7)</f>
        <v>108.21</v>
      </c>
      <c r="Z6" s="21">
        <f t="shared" ref="Z6:AH6" si="4">IF(Z7="",NA(),Z7)</f>
        <v>104.67</v>
      </c>
      <c r="AA6" s="21">
        <f t="shared" si="4"/>
        <v>96.31</v>
      </c>
      <c r="AB6" s="21">
        <f t="shared" si="4"/>
        <v>100</v>
      </c>
      <c r="AC6" s="21">
        <f t="shared" si="4"/>
        <v>77.87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1087.96</v>
      </c>
      <c r="BM6" s="21">
        <f t="shared" si="7"/>
        <v>1258.43</v>
      </c>
      <c r="BN6" s="21">
        <f t="shared" si="7"/>
        <v>1163.75</v>
      </c>
      <c r="BO6" s="21">
        <f t="shared" si="7"/>
        <v>1195.47</v>
      </c>
      <c r="BP6" s="20" t="str">
        <f>IF(BP7="","",IF(BP7="-","【-】","【"&amp;SUBSTITUTE(TEXT(BP7,"#,##0.00"),"-","△")&amp;"】"))</f>
        <v>【1,182.11】</v>
      </c>
      <c r="BQ6" s="21">
        <f>IF(BQ7="",NA(),BQ7)</f>
        <v>41.55</v>
      </c>
      <c r="BR6" s="21">
        <f t="shared" ref="BR6:BZ6" si="8">IF(BR7="",NA(),BR7)</f>
        <v>40.229999999999997</v>
      </c>
      <c r="BS6" s="21">
        <f t="shared" si="8"/>
        <v>43.9</v>
      </c>
      <c r="BT6" s="21">
        <f t="shared" si="8"/>
        <v>61.02</v>
      </c>
      <c r="BU6" s="21">
        <f t="shared" si="8"/>
        <v>57.37</v>
      </c>
      <c r="BV6" s="21">
        <f t="shared" si="8"/>
        <v>63.97</v>
      </c>
      <c r="BW6" s="21">
        <f t="shared" si="8"/>
        <v>59.67</v>
      </c>
      <c r="BX6" s="21">
        <f t="shared" si="8"/>
        <v>73.36</v>
      </c>
      <c r="BY6" s="21">
        <f t="shared" si="8"/>
        <v>72.599999999999994</v>
      </c>
      <c r="BZ6" s="21">
        <f t="shared" si="8"/>
        <v>69.430000000000007</v>
      </c>
      <c r="CA6" s="20" t="str">
        <f>IF(CA7="","",IF(CA7="-","【-】","【"&amp;SUBSTITUTE(TEXT(CA7,"#,##0.00"),"-","△")&amp;"】"))</f>
        <v>【73.78】</v>
      </c>
      <c r="CB6" s="21">
        <f>IF(CB7="",NA(),CB7)</f>
        <v>479.59</v>
      </c>
      <c r="CC6" s="21">
        <f t="shared" ref="CC6:CK6" si="9">IF(CC7="",NA(),CC7)</f>
        <v>540.59</v>
      </c>
      <c r="CD6" s="21">
        <f t="shared" si="9"/>
        <v>503.94</v>
      </c>
      <c r="CE6" s="21">
        <f t="shared" si="9"/>
        <v>363.29</v>
      </c>
      <c r="CF6" s="21">
        <f t="shared" si="9"/>
        <v>387.99</v>
      </c>
      <c r="CG6" s="21">
        <f t="shared" si="9"/>
        <v>256.82</v>
      </c>
      <c r="CH6" s="21">
        <f t="shared" si="9"/>
        <v>270.60000000000002</v>
      </c>
      <c r="CI6" s="21">
        <f t="shared" si="9"/>
        <v>224.88</v>
      </c>
      <c r="CJ6" s="21">
        <f t="shared" si="9"/>
        <v>228.64</v>
      </c>
      <c r="CK6" s="21">
        <f t="shared" si="9"/>
        <v>239.46</v>
      </c>
      <c r="CL6" s="20" t="str">
        <f>IF(CL7="","",IF(CL7="-","【-】","【"&amp;SUBSTITUTE(TEXT(CL7,"#,##0.00"),"-","△")&amp;"】"))</f>
        <v>【220.62】</v>
      </c>
      <c r="CM6" s="21">
        <f>IF(CM7="",NA(),CM7)</f>
        <v>21.07</v>
      </c>
      <c r="CN6" s="21">
        <f t="shared" ref="CN6:CV6" si="10">IF(CN7="",NA(),CN7)</f>
        <v>20.93</v>
      </c>
      <c r="CO6" s="21">
        <f t="shared" si="10"/>
        <v>20.67</v>
      </c>
      <c r="CP6" s="21">
        <f t="shared" si="10"/>
        <v>20.27</v>
      </c>
      <c r="CQ6" s="21">
        <f t="shared" si="10"/>
        <v>21.07</v>
      </c>
      <c r="CR6" s="21">
        <f t="shared" si="10"/>
        <v>37.46</v>
      </c>
      <c r="CS6" s="21">
        <f t="shared" si="10"/>
        <v>37.65</v>
      </c>
      <c r="CT6" s="21">
        <f t="shared" si="10"/>
        <v>42.4</v>
      </c>
      <c r="CU6" s="21">
        <f t="shared" si="10"/>
        <v>42.28</v>
      </c>
      <c r="CV6" s="21">
        <f t="shared" si="10"/>
        <v>41.06</v>
      </c>
      <c r="CW6" s="20" t="str">
        <f>IF(CW7="","",IF(CW7="-","【-】","【"&amp;SUBSTITUTE(TEXT(CW7,"#,##0.00"),"-","△")&amp;"】"))</f>
        <v>【42.22】</v>
      </c>
      <c r="CX6" s="21">
        <f>IF(CX7="",NA(),CX7)</f>
        <v>70.52</v>
      </c>
      <c r="CY6" s="21">
        <f t="shared" ref="CY6:DG6" si="11">IF(CY7="",NA(),CY7)</f>
        <v>71.819999999999993</v>
      </c>
      <c r="CZ6" s="21">
        <f t="shared" si="11"/>
        <v>75.95</v>
      </c>
      <c r="DA6" s="21">
        <f t="shared" si="11"/>
        <v>77</v>
      </c>
      <c r="DB6" s="21">
        <f t="shared" si="11"/>
        <v>76.900000000000006</v>
      </c>
      <c r="DC6" s="21">
        <f t="shared" si="11"/>
        <v>67.459999999999994</v>
      </c>
      <c r="DD6" s="21">
        <f t="shared" si="11"/>
        <v>67.37</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0.39</v>
      </c>
      <c r="EM6" s="21">
        <f t="shared" si="14"/>
        <v>0.1</v>
      </c>
      <c r="EN6" s="21">
        <f t="shared" si="14"/>
        <v>0.08</v>
      </c>
      <c r="EO6" s="20" t="str">
        <f>IF(EO7="","",IF(EO7="-","【-】","【"&amp;SUBSTITUTE(TEXT(EO7,"#,##0.00"),"-","△")&amp;"】"))</f>
        <v>【0.13】</v>
      </c>
    </row>
    <row r="7" spans="1:145" s="22" customFormat="1" x14ac:dyDescent="0.15">
      <c r="A7" s="14"/>
      <c r="B7" s="23">
        <v>2022</v>
      </c>
      <c r="C7" s="23">
        <v>322075</v>
      </c>
      <c r="D7" s="23">
        <v>47</v>
      </c>
      <c r="E7" s="23">
        <v>17</v>
      </c>
      <c r="F7" s="23">
        <v>4</v>
      </c>
      <c r="G7" s="23">
        <v>0</v>
      </c>
      <c r="H7" s="23" t="s">
        <v>98</v>
      </c>
      <c r="I7" s="23" t="s">
        <v>99</v>
      </c>
      <c r="J7" s="23" t="s">
        <v>100</v>
      </c>
      <c r="K7" s="23" t="s">
        <v>101</v>
      </c>
      <c r="L7" s="23" t="s">
        <v>102</v>
      </c>
      <c r="M7" s="23" t="s">
        <v>103</v>
      </c>
      <c r="N7" s="24" t="s">
        <v>104</v>
      </c>
      <c r="O7" s="24" t="s">
        <v>105</v>
      </c>
      <c r="P7" s="24">
        <v>3</v>
      </c>
      <c r="Q7" s="24">
        <v>110.69</v>
      </c>
      <c r="R7" s="24">
        <v>3744</v>
      </c>
      <c r="S7" s="24">
        <v>22134</v>
      </c>
      <c r="T7" s="24">
        <v>268.24</v>
      </c>
      <c r="U7" s="24">
        <v>82.52</v>
      </c>
      <c r="V7" s="24">
        <v>658</v>
      </c>
      <c r="W7" s="24">
        <v>0.31</v>
      </c>
      <c r="X7" s="24">
        <v>2122.58</v>
      </c>
      <c r="Y7" s="24">
        <v>108.21</v>
      </c>
      <c r="Z7" s="24">
        <v>104.67</v>
      </c>
      <c r="AA7" s="24">
        <v>96.31</v>
      </c>
      <c r="AB7" s="24">
        <v>100</v>
      </c>
      <c r="AC7" s="24">
        <v>77.87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1258.43</v>
      </c>
      <c r="BN7" s="24">
        <v>1163.75</v>
      </c>
      <c r="BO7" s="24">
        <v>1195.47</v>
      </c>
      <c r="BP7" s="24">
        <v>1182.1099999999999</v>
      </c>
      <c r="BQ7" s="24">
        <v>41.55</v>
      </c>
      <c r="BR7" s="24">
        <v>40.229999999999997</v>
      </c>
      <c r="BS7" s="24">
        <v>43.9</v>
      </c>
      <c r="BT7" s="24">
        <v>61.02</v>
      </c>
      <c r="BU7" s="24">
        <v>57.37</v>
      </c>
      <c r="BV7" s="24">
        <v>63.97</v>
      </c>
      <c r="BW7" s="24">
        <v>59.67</v>
      </c>
      <c r="BX7" s="24">
        <v>73.36</v>
      </c>
      <c r="BY7" s="24">
        <v>72.599999999999994</v>
      </c>
      <c r="BZ7" s="24">
        <v>69.430000000000007</v>
      </c>
      <c r="CA7" s="24">
        <v>73.78</v>
      </c>
      <c r="CB7" s="24">
        <v>479.59</v>
      </c>
      <c r="CC7" s="24">
        <v>540.59</v>
      </c>
      <c r="CD7" s="24">
        <v>503.94</v>
      </c>
      <c r="CE7" s="24">
        <v>363.29</v>
      </c>
      <c r="CF7" s="24">
        <v>387.99</v>
      </c>
      <c r="CG7" s="24">
        <v>256.82</v>
      </c>
      <c r="CH7" s="24">
        <v>270.60000000000002</v>
      </c>
      <c r="CI7" s="24">
        <v>224.88</v>
      </c>
      <c r="CJ7" s="24">
        <v>228.64</v>
      </c>
      <c r="CK7" s="24">
        <v>239.46</v>
      </c>
      <c r="CL7" s="24">
        <v>220.62</v>
      </c>
      <c r="CM7" s="24">
        <v>21.07</v>
      </c>
      <c r="CN7" s="24">
        <v>20.93</v>
      </c>
      <c r="CO7" s="24">
        <v>20.67</v>
      </c>
      <c r="CP7" s="24">
        <v>20.27</v>
      </c>
      <c r="CQ7" s="24">
        <v>21.07</v>
      </c>
      <c r="CR7" s="24">
        <v>37.46</v>
      </c>
      <c r="CS7" s="24">
        <v>37.65</v>
      </c>
      <c r="CT7" s="24">
        <v>42.4</v>
      </c>
      <c r="CU7" s="24">
        <v>42.28</v>
      </c>
      <c r="CV7" s="24">
        <v>41.06</v>
      </c>
      <c r="CW7" s="24">
        <v>42.22</v>
      </c>
      <c r="CX7" s="24">
        <v>70.52</v>
      </c>
      <c r="CY7" s="24">
        <v>71.819999999999993</v>
      </c>
      <c r="CZ7" s="24">
        <v>75.95</v>
      </c>
      <c r="DA7" s="24">
        <v>77</v>
      </c>
      <c r="DB7" s="24">
        <v>76.900000000000006</v>
      </c>
      <c r="DC7" s="24">
        <v>67.459999999999994</v>
      </c>
      <c r="DD7" s="24">
        <v>67.37</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cp:lastPrinted>2024-02-07T06:46:33Z</cp:lastPrinted>
  <dcterms:created xsi:type="dcterms:W3CDTF">2023-12-12T02:50:49Z</dcterms:created>
  <dcterms:modified xsi:type="dcterms:W3CDTF">2024-02-07T07:30:34Z</dcterms:modified>
  <cp:category/>
</cp:coreProperties>
</file>