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40117経営比較分析表（R04決算）\2.提出分\"/>
    </mc:Choice>
  </mc:AlternateContent>
  <workbookProtection workbookAlgorithmName="SHA-512" workbookHashValue="scbckzhZ7zxxdcTUgObYePoxGSNRRcVslL7EoQaGXEykD4nqXCbB/TY/4K7xouIjniOyW4Y368ck66sOObxPdg==" workbookSaltValue="z2rj4+m0mzDu0/IZAlGdmw==" workbookSpinCount="100000" lockStructure="1"/>
  <bookViews>
    <workbookView xWindow="0" yWindow="0" windowWidth="19770" windowHeight="1078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E86" i="4"/>
  <c r="BB10" i="4"/>
  <c r="AL10" i="4"/>
  <c r="W10" i="4"/>
  <c r="B10" i="4"/>
  <c r="AD8" i="4"/>
  <c r="W8" i="4"/>
  <c r="B8" i="4"/>
</calcChain>
</file>

<file path=xl/sharedStrings.xml><?xml version="1.0" encoding="utf-8"?>
<sst xmlns="http://schemas.openxmlformats.org/spreadsheetml/2006/main" count="247" uniqueCount="119">
  <si>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</si>
  <si>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</si>
  <si>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</si>
  <si>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</si>
  <si>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</si>
  <si>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</si>
  <si>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</si>
  <si>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</si>
  <si>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</si>
  <si>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</si>
  <si>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</si>
  <si>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</si>
  <si>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</si>
  <si>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</si>
  <si>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</si>
  <si>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</si>
  <si>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</si>
  <si>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</si>
  <si>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</si>
  <si>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</si>
  <si>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</si>
  <si>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</si>
  <si>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</si>
  <si>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</si>
  <si>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</si>
  <si>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</si>
  <si>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</si>
  <si>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</si>
  <si>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</si>
  <si>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</si>
  <si>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</si>
  <si>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</si>
  <si>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</si>
  <si>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</si>
  <si>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</si>
  <si>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</si>
  <si>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</si>
  <si>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</si>
  <si>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</si>
  <si>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</si>
  <si>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</si>
  <si>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</si>
  <si>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</si>
  <si>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</si>
  <si>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</si>
  <si>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</si>
  <si>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</si>
  <si>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</si>
  <si>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</si>
  <si>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</si>
  <si>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</si>
  <si>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</si>
  <si>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</si>
  <si>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</si>
  <si>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</si>
  <si>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</si>
  <si>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</si>
  <si>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</si>
  <si>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</si>
  <si>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</si>
  <si>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</si>
  <si>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</si>
  <si>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</si>
  <si>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</si>
  <si>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</si>
  <si>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</si>
  <si>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</si>
  <si>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</si>
  <si>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</si>
  <si>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</si>
  <si>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</si>
  <si>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</si>
  <si>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</si>
  <si>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</si>
  <si>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</si>
  <si>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</si>
  <si>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</si>
  <si>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</si>
  <si>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</si>
  <si>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</si>
  <si>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</si>
  <si>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</si>
  <si>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</si>
  <si>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</si>
  <si>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</si>
  <si>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</si>
  <si>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</si>
  <si>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</si>
  <si>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</si>
  <si>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</si>
  <si>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</si>
  <si>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</si>
  <si>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</si>
  <si>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</si>
  <si>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</si>
  <si>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</si>
  <si>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</si>
  <si>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</si>
  <si>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</si>
  <si>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</si>
  <si>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</si>
  <si>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</si>
  <si>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</si>
  <si>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</si>
  <si>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</si>
  <si>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</si>
  <si>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</si>
  <si>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</si>
  <si>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</si>
  <si>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</si>
  <si>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</si>
  <si>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</si>
  <si>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</si>
  <si>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</si>
  <si>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</si>
  <si>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</si>
  <si>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・収益的収支比率と経費回収率の低さから見て分かるように、使用料収入で汚水処理費用が賄えていない状況にある。
・経費回収率が全国平均を上回っているのは、既に整備が完了しているためである。
・予算に占める企業債償還の割合が大きく、自主財源のみでは経営が成り立たず、一般会計からの繰入金に頼らざるをえない状況にある。このため、令和３年度に使用料改定を行った。
・事業完了しており、企業債残高は減少傾向にある。
・節水意識の向上ならびに人口の減少による影響から、使用料収入は減少傾向にある。
・施設利用率が全国平均を下回っているのは、浄化槽区域において少子高齢化が急速に進展しているためである。</t>
    <rPh sb="160" eb="162">
      <t>レイワ</t>
    </rPh>
    <rPh sb="163" eb="165">
      <t>ネンド</t>
    </rPh>
    <rPh sb="166" eb="171">
      <t>シヨウリョウカイテイ</t>
    </rPh>
    <rPh sb="172" eb="173">
      <t>オコナ</t>
    </rPh>
    <phoneticPr fontId="4"/>
  </si>
  <si>
    <t>・法定耐用年数が近付いている浄化槽もあり、今後は改修計画の検討をしていく必要がある。
・浄化槽ブロワの故障が年々増加しており、修繕費が増加傾向にあるため、対応策の検討が必要である。</t>
  </si>
  <si>
    <t>・将来的に有収水量の大幅な増加が見込めないため、維持管理費の節減や料金体系の見直しにより、経営の健全化を図っていく必要がある。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</si>
</sst>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1-4B0A-A22C-E9A08340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1-4B0A-A22C-E9A08340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83.97</c:v>
                </c:pt>
                <c:pt idx="1">
                  <c:v>84.11</c:v>
                </c:pt>
                <c:pt idx="2">
                  <c:v>83.39</c:v>
                </c:pt>
                <c:pt idx="3">
                  <c:v>83.89</c:v>
                </c:pt>
                <c:pt idx="4">
                  <c:v>83.53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CD8-86A3-42DB6BD27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3-4CD8-86A3-42DB6BD27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6-4A29-B921-19F6140E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6-4A29-B921-19F6140E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B-467E-98E5-236231E14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B-467E-98E5-236231E14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F-4EC6-B250-AAD403BC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F-4EC6-B250-AAD403BC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5-430A-A1E5-B161E024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5-430A-A1E5-B161E024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656.86</c:v>
                </c:pt>
                <c:pt idx="1">
                  <c:v>508.5</c:v>
                </c:pt>
                <c:pt idx="2">
                  <c:v>359.52</c:v>
                </c:pt>
                <c:pt idx="3">
                  <c:v>222.34</c:v>
                </c:pt>
                <c:pt idx="4">
                  <c:v>218.04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6-4011-AE7D-F20DF6B5C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6-4011-AE7D-F20DF6B5C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63.56</c:v>
                </c:pt>
                <c:pt idx="1">
                  <c:v>58.99</c:v>
                </c:pt>
                <c:pt idx="2">
                  <c:v>76.8</c:v>
                </c:pt>
                <c:pt idx="3">
                  <c:v>72.09</c:v>
                </c:pt>
                <c:pt idx="4">
                  <c:v>70.66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0-4F95-B47A-5E9794AF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0-4F95-B47A-5E9794AF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293.20999999999998</c:v>
                </c:pt>
                <c:pt idx="1">
                  <c:v>325.22000000000003</c:v>
                </c:pt>
                <c:pt idx="2">
                  <c:v>291.33999999999997</c:v>
                </c:pt>
                <c:pt idx="3">
                  <c:v>296.86</c:v>
                </c:pt>
                <c:pt idx="4">
                  <c:v>327.86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1-4FBB-81D4-E95A61F8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1-4FBB-81D4-E95A61F8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42.97</c:v>
                </c:pt>
                <c:pt idx="1">
                  <c:v>40.630000000000003</c:v>
                </c:pt>
                <c:pt idx="2">
                  <c:v>42.19</c:v>
                </c:pt>
                <c:pt idx="3">
                  <c:v>41.41</c:v>
                </c:pt>
                <c:pt idx="4">
                  <c:v>40.630000000000003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4-44C8-BF37-37E391AF6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4-44C8-BF37-37E391AF6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97.12</c:v>
                </c:pt>
                <c:pt idx="2">
                  <c:v>96.71</c:v>
                </c:pt>
                <c:pt idx="3">
                  <c:v>96.71</c:v>
                </c:pt>
                <c:pt idx="4">
                  <c:v>96.68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0-4771-8172-ECFB702D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0-4771-8172-ECFB702D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F12" sqref="F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安来市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個別排水処理</v>
      </c>
      <c r="Q8" s="35"/>
      <c r="R8" s="35"/>
      <c r="S8" s="35"/>
      <c r="T8" s="35"/>
      <c r="U8" s="35"/>
      <c r="V8" s="35"/>
      <c r="W8" s="35" t="str">
        <f>データ!L6</f>
        <v>L2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36391</v>
      </c>
      <c r="AM8" s="37"/>
      <c r="AN8" s="37"/>
      <c r="AO8" s="37"/>
      <c r="AP8" s="37"/>
      <c r="AQ8" s="37"/>
      <c r="AR8" s="37"/>
      <c r="AS8" s="37"/>
      <c r="AT8" s="38">
        <f>データ!T6</f>
        <v>420.93</v>
      </c>
      <c r="AU8" s="38"/>
      <c r="AV8" s="38"/>
      <c r="AW8" s="38"/>
      <c r="AX8" s="38"/>
      <c r="AY8" s="38"/>
      <c r="AZ8" s="38"/>
      <c r="BA8" s="38"/>
      <c r="BB8" s="38">
        <f>データ!U6</f>
        <v>86.45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0.67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4200</v>
      </c>
      <c r="AE10" s="37"/>
      <c r="AF10" s="37"/>
      <c r="AG10" s="37"/>
      <c r="AH10" s="37"/>
      <c r="AI10" s="37"/>
      <c r="AJ10" s="37"/>
      <c r="AK10" s="2"/>
      <c r="AL10" s="37">
        <f>データ!V6</f>
        <v>241</v>
      </c>
      <c r="AM10" s="37"/>
      <c r="AN10" s="37"/>
      <c r="AO10" s="37"/>
      <c r="AP10" s="37"/>
      <c r="AQ10" s="37"/>
      <c r="AR10" s="37"/>
      <c r="AS10" s="37"/>
      <c r="AT10" s="38">
        <f>データ!W6</f>
        <v>0.03</v>
      </c>
      <c r="AU10" s="38"/>
      <c r="AV10" s="38"/>
      <c r="AW10" s="38"/>
      <c r="AX10" s="38"/>
      <c r="AY10" s="38"/>
      <c r="AZ10" s="38"/>
      <c r="BA10" s="38"/>
      <c r="BB10" s="38">
        <f>データ!X6</f>
        <v>8033.33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【881.57】</v>
      </c>
      <c r="I86" s="12" t="str">
        <f>データ!CA6</f>
        <v>【46.46】</v>
      </c>
      <c r="J86" s="12" t="str">
        <f>データ!CL6</f>
        <v>【339.86】</v>
      </c>
      <c r="K86" s="12" t="str">
        <f>データ!CW6</f>
        <v>【45.78】</v>
      </c>
      <c r="L86" s="12" t="str">
        <f>データ!DH6</f>
        <v>【81.82】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/XW7SRjgCBpnOysGcztopWEjs8mCa7qur5IX49ddLUwpubcrPlZNCo0Hn9xk+vtvqyAayZpzi61adG/zP24v5A==" saltValue="Eqf9cNBkHDiAhhiVFbQtj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322067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島根県　安来市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0.67</v>
      </c>
      <c r="Q6" s="20">
        <f t="shared" si="3"/>
        <v>100</v>
      </c>
      <c r="R6" s="20">
        <f t="shared" si="3"/>
        <v>4200</v>
      </c>
      <c r="S6" s="20">
        <f t="shared" si="3"/>
        <v>36391</v>
      </c>
      <c r="T6" s="20">
        <f t="shared" si="3"/>
        <v>420.93</v>
      </c>
      <c r="U6" s="20">
        <f t="shared" si="3"/>
        <v>86.45</v>
      </c>
      <c r="V6" s="20">
        <f t="shared" si="3"/>
        <v>241</v>
      </c>
      <c r="W6" s="20">
        <f t="shared" si="3"/>
        <v>0.03</v>
      </c>
      <c r="X6" s="20">
        <f t="shared" si="3"/>
        <v>8033.33</v>
      </c>
      <c r="Y6" s="21">
        <f>IF(Y7="",NA(),Y7)</f>
        <v>83.97</v>
      </c>
      <c r="Z6" s="21">
        <f t="shared" ref="Z6:AH6" si="4">IF(Z7="",NA(),Z7)</f>
        <v>84.11</v>
      </c>
      <c r="AA6" s="21">
        <f t="shared" si="4"/>
        <v>83.39</v>
      </c>
      <c r="AB6" s="21">
        <f t="shared" si="4"/>
        <v>83.89</v>
      </c>
      <c r="AC6" s="21">
        <f t="shared" si="4"/>
        <v>83.53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656.86</v>
      </c>
      <c r="BG6" s="21">
        <f t="shared" ref="BG6:BO6" si="7">IF(BG7="",NA(),BG7)</f>
        <v>508.5</v>
      </c>
      <c r="BH6" s="21">
        <f t="shared" si="7"/>
        <v>359.52</v>
      </c>
      <c r="BI6" s="21">
        <f t="shared" si="7"/>
        <v>222.34</v>
      </c>
      <c r="BJ6" s="21">
        <f t="shared" si="7"/>
        <v>218.04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63.56</v>
      </c>
      <c r="BR6" s="21">
        <f t="shared" ref="BR6:BZ6" si="8">IF(BR7="",NA(),BR7)</f>
        <v>58.99</v>
      </c>
      <c r="BS6" s="21">
        <f t="shared" si="8"/>
        <v>76.8</v>
      </c>
      <c r="BT6" s="21">
        <f t="shared" si="8"/>
        <v>72.09</v>
      </c>
      <c r="BU6" s="21">
        <f t="shared" si="8"/>
        <v>70.66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293.20999999999998</v>
      </c>
      <c r="CC6" s="21">
        <f t="shared" ref="CC6:CK6" si="9">IF(CC7="",NA(),CC7)</f>
        <v>325.22000000000003</v>
      </c>
      <c r="CD6" s="21">
        <f t="shared" si="9"/>
        <v>291.33999999999997</v>
      </c>
      <c r="CE6" s="21">
        <f t="shared" si="9"/>
        <v>296.86</v>
      </c>
      <c r="CF6" s="21">
        <f t="shared" si="9"/>
        <v>327.86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>
        <f>IF(CM7="",NA(),CM7)</f>
        <v>42.97</v>
      </c>
      <c r="CN6" s="21">
        <f t="shared" ref="CN6:CV6" si="10">IF(CN7="",NA(),CN7)</f>
        <v>40.630000000000003</v>
      </c>
      <c r="CO6" s="21">
        <f t="shared" si="10"/>
        <v>42.19</v>
      </c>
      <c r="CP6" s="21">
        <f t="shared" si="10"/>
        <v>41.41</v>
      </c>
      <c r="CQ6" s="21">
        <f t="shared" si="10"/>
        <v>40.630000000000003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96.56</v>
      </c>
      <c r="CY6" s="21">
        <f t="shared" ref="CY6:DG6" si="11">IF(CY7="",NA(),CY7)</f>
        <v>97.12</v>
      </c>
      <c r="CZ6" s="21">
        <f t="shared" si="11"/>
        <v>96.71</v>
      </c>
      <c r="DA6" s="21">
        <f t="shared" si="11"/>
        <v>96.71</v>
      </c>
      <c r="DB6" s="21">
        <f t="shared" si="11"/>
        <v>96.68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322067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0.67</v>
      </c>
      <c r="Q7" s="24">
        <v>100</v>
      </c>
      <c r="R7" s="24">
        <v>4200</v>
      </c>
      <c r="S7" s="24">
        <v>36391</v>
      </c>
      <c r="T7" s="24">
        <v>420.93</v>
      </c>
      <c r="U7" s="24">
        <v>86.45</v>
      </c>
      <c r="V7" s="24">
        <v>241</v>
      </c>
      <c r="W7" s="24">
        <v>0.03</v>
      </c>
      <c r="X7" s="24">
        <v>8033.33</v>
      </c>
      <c r="Y7" s="24">
        <v>83.97</v>
      </c>
      <c r="Z7" s="24">
        <v>84.11</v>
      </c>
      <c r="AA7" s="24">
        <v>83.39</v>
      </c>
      <c r="AB7" s="24">
        <v>83.89</v>
      </c>
      <c r="AC7" s="24">
        <v>83.53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656.86</v>
      </c>
      <c r="BG7" s="24">
        <v>508.5</v>
      </c>
      <c r="BH7" s="24">
        <v>359.52</v>
      </c>
      <c r="BI7" s="24">
        <v>222.34</v>
      </c>
      <c r="BJ7" s="24">
        <v>218.04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63.56</v>
      </c>
      <c r="BR7" s="24">
        <v>58.99</v>
      </c>
      <c r="BS7" s="24">
        <v>76.8</v>
      </c>
      <c r="BT7" s="24">
        <v>72.09</v>
      </c>
      <c r="BU7" s="24">
        <v>70.66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293.20999999999998</v>
      </c>
      <c r="CC7" s="24">
        <v>325.22000000000003</v>
      </c>
      <c r="CD7" s="24">
        <v>291.33999999999997</v>
      </c>
      <c r="CE7" s="24">
        <v>296.86</v>
      </c>
      <c r="CF7" s="24">
        <v>327.86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>
        <v>42.97</v>
      </c>
      <c r="CN7" s="24">
        <v>40.630000000000003</v>
      </c>
      <c r="CO7" s="24">
        <v>42.19</v>
      </c>
      <c r="CP7" s="24">
        <v>41.41</v>
      </c>
      <c r="CQ7" s="24">
        <v>40.630000000000003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96.56</v>
      </c>
      <c r="CY7" s="24">
        <v>97.12</v>
      </c>
      <c r="CZ7" s="24">
        <v>96.71</v>
      </c>
      <c r="DA7" s="24">
        <v>96.71</v>
      </c>
      <c r="DB7" s="24">
        <v>96.68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ys00666</cp:lastModifiedBy>
  <dcterms:created xsi:type="dcterms:W3CDTF">2023-12-12T03:02:13Z</dcterms:created>
  <dcterms:modified xsi:type="dcterms:W3CDTF">2024-01-17T04:19:01Z</dcterms:modified>
  <cp:category/>
</cp:coreProperties>
</file>