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40117経営比較分析表（R04決算）\2.提出分\"/>
    </mc:Choice>
  </mc:AlternateContent>
  <workbookProtection workbookAlgorithmName="SHA-512" workbookHashValue="612v4ragCz1IFaHpwpCwc5iRNu1Xnl1ESL7osOEAUHFj1SRFHriprZWJUaGf9ntwQIhO7kogin4JsNUWMKWsXw==" workbookSaltValue="j7R/5EhSLKdD30Oqq1SIsQ==" workbookSpinCount="100000" lockStructure="1"/>
  <bookViews>
    <workbookView xWindow="0" yWindow="0" windowWidth="19770" windowHeight="1078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L10" i="4"/>
  <c r="AD10" i="4"/>
  <c r="W10" i="4"/>
  <c r="I10" i="4"/>
  <c r="B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<sst xmlns="http://schemas.openxmlformats.org/spreadsheetml/2006/main" count="247" uniqueCount="120">
  <si>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</si>
  <si>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</si>
  <si>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</si>
  <si>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</si>
  <si>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</si>
  <si>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</si>
  <si>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</si>
  <si>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</si>
  <si>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</si>
  <si>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</si>
  <si>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</si>
  <si>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</si>
  <si>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</si>
  <si>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</si>
  <si>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</si>
  <si>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</si>
  <si>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</si>
  <si>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</si>
  <si>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</si>
  <si>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</si>
  <si>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</si>
  <si>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</si>
  <si>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</si>
  <si>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</si>
  <si>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</si>
  <si>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</si>
  <si>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</si>
  <si>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</si>
  <si>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</si>
  <si>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</si>
  <si>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</si>
  <si>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</si>
  <si>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</si>
  <si>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</si>
  <si>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</si>
  <si>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</si>
  <si>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</si>
  <si>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</si>
  <si>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</si>
  <si>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</si>
  <si>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</si>
  <si>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</si>
  <si>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</si>
  <si>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</si>
  <si>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</si>
  <si>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</si>
  <si>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</si>
  <si>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</si>
  <si>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</si>
  <si>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</si>
  <si>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</si>
  <si>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</si>
  <si>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</si>
  <si>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</si>
  <si>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</si>
  <si>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</si>
  <si>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</si>
  <si>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</si>
  <si>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</si>
  <si>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</si>
  <si>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</si>
  <si>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</si>
  <si>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</si>
  <si>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</si>
  <si>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</si>
  <si>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</si>
  <si>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</si>
  <si>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</si>
  <si>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</si>
  <si>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</si>
  <si>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</si>
  <si>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</si>
  <si>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</si>
  <si>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</si>
  <si>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</si>
  <si>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</si>
  <si>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</si>
  <si>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</si>
  <si>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</si>
  <si>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</si>
  <si>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</si>
  <si>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</si>
  <si>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</si>
  <si>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</si>
  <si>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</si>
  <si>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</si>
  <si>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</si>
  <si>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</si>
  <si>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</si>
  <si>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</si>
  <si>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</si>
  <si>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</si>
  <si>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</si>
  <si>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</si>
  <si>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</si>
  <si>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</si>
  <si>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</si>
  <si>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</si>
  <si>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</si>
  <si>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</si>
  <si>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</si>
  <si>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</si>
  <si>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</si>
  <si>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</si>
  <si>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</si>
  <si>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</si>
  <si>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</si>
  <si>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</si>
  <si>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</si>
  <si>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</si>
  <si>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</si>
  <si>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</si>
  <si>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</si>
  <si>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</si>
  <si>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</si>
  <si>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</si>
  <si>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</si>
  <si>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・収益的収支比率は100%前後で増減しているが、経費回収率の低さから見て分かるように、使用料収入で汚水処理費用が賄えていない状況にある。
・予算に占める企業債償還の割合が大きく、自主財源のみでは経営が成り立たず、一般会計からの繰入金に頼らざるをえない状況にある。このため、令和３年度に使用料改定を行った。
・事業継続中であり、毎年度浄化槽を新規設置しているため、企業債残高は今後も増加していくことが考えられる。
・施設利用率が全国平均を下回っているのは、浄化槽区域において少子高齢化が急速に進展しているためである。</t>
    <rPh sb="13" eb="15">
      <t>ゼンゴ</t>
    </rPh>
    <rPh sb="16" eb="18">
      <t>ゾウゲン</t>
    </rPh>
    <rPh sb="136" eb="138">
      <t>レイワ</t>
    </rPh>
    <rPh sb="139" eb="141">
      <t>ネンド</t>
    </rPh>
    <rPh sb="142" eb="147">
      <t>シヨウリョウカイテイ</t>
    </rPh>
    <rPh sb="148" eb="149">
      <t>オコナ</t>
    </rPh>
    <phoneticPr fontId="4"/>
  </si>
  <si>
    <t>・事業開始が平成15年度であり、比較的新しい浄化槽が多いため、法定耐用年数を迎えるまで間があるが、将来的にわたって改修計画の検討をしていく必要がある。
・浄化槽ブロワの故障が年々増加しており、修繕費が増加傾向にあるため、対応策の検討が必要である。</t>
    <rPh sb="38" eb="39">
      <t>ムカ</t>
    </rPh>
    <phoneticPr fontId="4"/>
  </si>
  <si>
    <t>・設置基数の増加により、使用料収入が増加しているものの、汚水処理費用を賄うほどにはなく、維持管理費の節減や料金体系の見直しにより、経営の健全化を図っていく必要がある。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</si>
</sst>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9-4B1B-867A-EC9BE5227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9-4B1B-867A-EC9BE5227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46.02</c:v>
                </c:pt>
                <c:pt idx="1">
                  <c:v>45.07</c:v>
                </c:pt>
                <c:pt idx="2">
                  <c:v>46.98</c:v>
                </c:pt>
                <c:pt idx="3">
                  <c:v>45.12</c:v>
                </c:pt>
                <c:pt idx="4">
                  <c:v>43.74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D-4878-8AFA-B23BB10F8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D-4878-8AFA-B23BB10F8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5-484F-B71D-43335A8C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5-484F-B71D-43335A8C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95.44</c:v>
                </c:pt>
                <c:pt idx="1">
                  <c:v>99.95</c:v>
                </c:pt>
                <c:pt idx="2">
                  <c:v>99.97</c:v>
                </c:pt>
                <c:pt idx="3">
                  <c:v>100.14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0-4C48-9DE0-AE8E587E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0-4C48-9DE0-AE8E587E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1-4DA2-A82D-688768041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1-4DA2-A82D-688768041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3-4AA4-9D68-775583A3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3-4AA4-9D68-775583A3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7-430E-A8E6-C6AA0627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7-430E-A8E6-C6AA06278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1-47A8-A2BE-6CB41E8A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1-47A8-A2BE-6CB41E8A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679.85</c:v>
                </c:pt>
                <c:pt idx="1">
                  <c:v>573.46</c:v>
                </c:pt>
                <c:pt idx="2">
                  <c:v>491.54</c:v>
                </c:pt>
                <c:pt idx="3">
                  <c:v>330.26</c:v>
                </c:pt>
                <c:pt idx="4">
                  <c:v>333.69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EF7-A613-49BC73A1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5-4EF7-A613-49BC73A1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57.92</c:v>
                </c:pt>
                <c:pt idx="1">
                  <c:v>54.96</c:v>
                </c:pt>
                <c:pt idx="2">
                  <c:v>59.1</c:v>
                </c:pt>
                <c:pt idx="3">
                  <c:v>62.35</c:v>
                </c:pt>
                <c:pt idx="4">
                  <c:v>63.38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C5A-BB90-03DD0D89B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0-4C5A-BB90-03DD0D89B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320.81</c:v>
                </c:pt>
                <c:pt idx="1">
                  <c:v>338.49</c:v>
                </c:pt>
                <c:pt idx="2">
                  <c:v>321.42</c:v>
                </c:pt>
                <c:pt idx="3">
                  <c:v>328.83</c:v>
                </c:pt>
                <c:pt idx="4">
                  <c:v>356.58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8E9-B894-4B5BA521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9-48E9-B894-4B5BA521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F12" sqref="F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島根県　安来市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36391</v>
      </c>
      <c r="AM8" s="55"/>
      <c r="AN8" s="55"/>
      <c r="AO8" s="55"/>
      <c r="AP8" s="55"/>
      <c r="AQ8" s="55"/>
      <c r="AR8" s="55"/>
      <c r="AS8" s="55"/>
      <c r="AT8" s="54">
        <f>データ!T6</f>
        <v>420.93</v>
      </c>
      <c r="AU8" s="54"/>
      <c r="AV8" s="54"/>
      <c r="AW8" s="54"/>
      <c r="AX8" s="54"/>
      <c r="AY8" s="54"/>
      <c r="AZ8" s="54"/>
      <c r="BA8" s="54"/>
      <c r="BB8" s="54">
        <f>データ!U6</f>
        <v>86.45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8.1999999999999993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4200</v>
      </c>
      <c r="AE10" s="55"/>
      <c r="AF10" s="55"/>
      <c r="AG10" s="55"/>
      <c r="AH10" s="55"/>
      <c r="AI10" s="55"/>
      <c r="AJ10" s="55"/>
      <c r="AK10" s="2"/>
      <c r="AL10" s="55">
        <f>データ!V6</f>
        <v>2965</v>
      </c>
      <c r="AM10" s="55"/>
      <c r="AN10" s="55"/>
      <c r="AO10" s="55"/>
      <c r="AP10" s="55"/>
      <c r="AQ10" s="55"/>
      <c r="AR10" s="55"/>
      <c r="AS10" s="55"/>
      <c r="AT10" s="54">
        <f>データ!W6</f>
        <v>0.27</v>
      </c>
      <c r="AU10" s="54"/>
      <c r="AV10" s="54"/>
      <c r="AW10" s="54"/>
      <c r="AX10" s="54"/>
      <c r="AY10" s="54"/>
      <c r="AZ10" s="54"/>
      <c r="BA10" s="54"/>
      <c r="BB10" s="54">
        <f>データ!X6</f>
        <v>10981.48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pW5+l15CGD+NQvsGZBoiaQDbqxG/2FocPronGKiKZcsZTiwhcDwA7pzdlkT2hvf7gMMNWJWQ2Nc4D244lb3kLg==" saltValue="1saJfzYD9KkhXuPaO1tw1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322067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8.1999999999999993</v>
      </c>
      <c r="Q6" s="20">
        <f t="shared" si="3"/>
        <v>100</v>
      </c>
      <c r="R6" s="20">
        <f t="shared" si="3"/>
        <v>4200</v>
      </c>
      <c r="S6" s="20">
        <f t="shared" si="3"/>
        <v>36391</v>
      </c>
      <c r="T6" s="20">
        <f t="shared" si="3"/>
        <v>420.93</v>
      </c>
      <c r="U6" s="20">
        <f t="shared" si="3"/>
        <v>86.45</v>
      </c>
      <c r="V6" s="20">
        <f t="shared" si="3"/>
        <v>2965</v>
      </c>
      <c r="W6" s="20">
        <f t="shared" si="3"/>
        <v>0.27</v>
      </c>
      <c r="X6" s="20">
        <f t="shared" si="3"/>
        <v>10981.48</v>
      </c>
      <c r="Y6" s="21">
        <f>IF(Y7="",NA(),Y7)</f>
        <v>95.44</v>
      </c>
      <c r="Z6" s="21">
        <f t="shared" ref="Z6:AH6" si="4">IF(Z7="",NA(),Z7)</f>
        <v>99.95</v>
      </c>
      <c r="AA6" s="21">
        <f t="shared" si="4"/>
        <v>99.97</v>
      </c>
      <c r="AB6" s="21">
        <f t="shared" si="4"/>
        <v>100.14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679.85</v>
      </c>
      <c r="BG6" s="21">
        <f t="shared" ref="BG6:BO6" si="7">IF(BG7="",NA(),BG7)</f>
        <v>573.46</v>
      </c>
      <c r="BH6" s="21">
        <f t="shared" si="7"/>
        <v>491.54</v>
      </c>
      <c r="BI6" s="21">
        <f t="shared" si="7"/>
        <v>330.26</v>
      </c>
      <c r="BJ6" s="21">
        <f t="shared" si="7"/>
        <v>333.69</v>
      </c>
      <c r="BK6" s="21">
        <f t="shared" si="7"/>
        <v>296.89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57.92</v>
      </c>
      <c r="BR6" s="21">
        <f t="shared" ref="BR6:BZ6" si="8">IF(BR7="",NA(),BR7)</f>
        <v>54.96</v>
      </c>
      <c r="BS6" s="21">
        <f t="shared" si="8"/>
        <v>59.1</v>
      </c>
      <c r="BT6" s="21">
        <f t="shared" si="8"/>
        <v>62.35</v>
      </c>
      <c r="BU6" s="21">
        <f t="shared" si="8"/>
        <v>63.38</v>
      </c>
      <c r="BV6" s="21">
        <f t="shared" si="8"/>
        <v>63.06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320.81</v>
      </c>
      <c r="CC6" s="21">
        <f t="shared" ref="CC6:CK6" si="9">IF(CC7="",NA(),CC7)</f>
        <v>338.49</v>
      </c>
      <c r="CD6" s="21">
        <f t="shared" si="9"/>
        <v>321.42</v>
      </c>
      <c r="CE6" s="21">
        <f t="shared" si="9"/>
        <v>328.83</v>
      </c>
      <c r="CF6" s="21">
        <f t="shared" si="9"/>
        <v>356.58</v>
      </c>
      <c r="CG6" s="21">
        <f t="shared" si="9"/>
        <v>264.77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46.02</v>
      </c>
      <c r="CN6" s="21">
        <f t="shared" ref="CN6:CV6" si="10">IF(CN7="",NA(),CN7)</f>
        <v>45.07</v>
      </c>
      <c r="CO6" s="21">
        <f t="shared" si="10"/>
        <v>46.98</v>
      </c>
      <c r="CP6" s="21">
        <f t="shared" si="10"/>
        <v>45.12</v>
      </c>
      <c r="CQ6" s="21">
        <f t="shared" si="10"/>
        <v>43.74</v>
      </c>
      <c r="CR6" s="21">
        <f t="shared" si="10"/>
        <v>59.94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89.66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322067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8.1999999999999993</v>
      </c>
      <c r="Q7" s="24">
        <v>100</v>
      </c>
      <c r="R7" s="24">
        <v>4200</v>
      </c>
      <c r="S7" s="24">
        <v>36391</v>
      </c>
      <c r="T7" s="24">
        <v>420.93</v>
      </c>
      <c r="U7" s="24">
        <v>86.45</v>
      </c>
      <c r="V7" s="24">
        <v>2965</v>
      </c>
      <c r="W7" s="24">
        <v>0.27</v>
      </c>
      <c r="X7" s="24">
        <v>10981.48</v>
      </c>
      <c r="Y7" s="24">
        <v>95.44</v>
      </c>
      <c r="Z7" s="24">
        <v>99.95</v>
      </c>
      <c r="AA7" s="24">
        <v>99.97</v>
      </c>
      <c r="AB7" s="24">
        <v>100.14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679.85</v>
      </c>
      <c r="BG7" s="24">
        <v>573.46</v>
      </c>
      <c r="BH7" s="24">
        <v>491.54</v>
      </c>
      <c r="BI7" s="24">
        <v>330.26</v>
      </c>
      <c r="BJ7" s="24">
        <v>333.69</v>
      </c>
      <c r="BK7" s="24">
        <v>296.89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57.92</v>
      </c>
      <c r="BR7" s="24">
        <v>54.96</v>
      </c>
      <c r="BS7" s="24">
        <v>59.1</v>
      </c>
      <c r="BT7" s="24">
        <v>62.35</v>
      </c>
      <c r="BU7" s="24">
        <v>63.38</v>
      </c>
      <c r="BV7" s="24">
        <v>63.06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320.81</v>
      </c>
      <c r="CC7" s="24">
        <v>338.49</v>
      </c>
      <c r="CD7" s="24">
        <v>321.42</v>
      </c>
      <c r="CE7" s="24">
        <v>328.83</v>
      </c>
      <c r="CF7" s="24">
        <v>356.58</v>
      </c>
      <c r="CG7" s="24">
        <v>264.77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46.02</v>
      </c>
      <c r="CN7" s="24">
        <v>45.07</v>
      </c>
      <c r="CO7" s="24">
        <v>46.98</v>
      </c>
      <c r="CP7" s="24">
        <v>45.12</v>
      </c>
      <c r="CQ7" s="24">
        <v>43.74</v>
      </c>
      <c r="CR7" s="24">
        <v>59.94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89.66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2023-12-12T03:00:36Z</dcterms:created>
  <dcterms:modified xsi:type="dcterms:W3CDTF">2024-01-17T04:11:04Z</dcterms:modified>
  <cp:category/>
</cp:coreProperties>
</file>