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40117経営比較分析表（R04決算）\2.提出分\"/>
    </mc:Choice>
  </mc:AlternateContent>
  <workbookProtection workbookAlgorithmName="SHA-512" workbookHashValue="L+SOpX3+7dZW0NXpD+5yx9mSmhtNt3TQd7mJaN+e4QiOfkHbvxvyYcQ97xK5Nnr8eIhAecfFTXIDnHgvZaH70Q==" workbookSaltValue="BCTV37wr+i7f1ME41Ii+wQ==" workbookSpinCount="100000" lockStructure="1"/>
  <bookViews>
    <workbookView xWindow="0" yWindow="0" windowWidth="19770" windowHeight="1078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<sst xmlns="http://schemas.openxmlformats.org/spreadsheetml/2006/main" count="236" uniqueCount="120">
  <si>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</si>
  <si>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</si>
  <si>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</si>
  <si>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</si>
  <si>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</si>
  <si>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</si>
  <si>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</si>
  <si>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</si>
  <si>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</si>
  <si>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</si>
  <si>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</si>
  <si>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</si>
  <si>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</si>
  <si>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</si>
  <si>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</si>
  <si>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</si>
  <si>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</si>
  <si>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</si>
  <si>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</si>
  <si>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</si>
  <si>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</si>
  <si>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</si>
  <si>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</si>
  <si>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</si>
  <si>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</si>
  <si>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</si>
  <si>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</si>
  <si>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</si>
  <si>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</si>
  <si>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</si>
  <si>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</si>
  <si>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</si>
  <si>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</si>
  <si>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</si>
  <si>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</si>
  <si>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</si>
  <si>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</si>
  <si>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</si>
  <si>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</si>
  <si>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</si>
  <si>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</si>
  <si>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</si>
  <si>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</si>
  <si>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</si>
  <si>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</si>
  <si>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</si>
  <si>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</si>
  <si>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</si>
  <si>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</si>
  <si>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</si>
  <si>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</si>
  <si>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</si>
  <si>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</si>
  <si>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</si>
  <si>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</si>
  <si>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</si>
  <si>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</si>
  <si>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</si>
  <si>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</si>
  <si>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</si>
  <si>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</si>
  <si>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</si>
  <si>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</si>
  <si>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</si>
  <si>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</si>
  <si>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</si>
  <si>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</si>
  <si>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</si>
  <si>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</si>
  <si>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</si>
  <si>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</si>
  <si>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</si>
  <si>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</si>
  <si>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</si>
  <si>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</si>
  <si>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</si>
  <si>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</si>
  <si>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</si>
  <si>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</si>
  <si>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</si>
  <si>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</si>
  <si>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</si>
  <si>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</si>
  <si>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</si>
  <si>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</si>
  <si>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</si>
  <si>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</si>
  <si>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</si>
  <si>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</si>
  <si>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</si>
  <si>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</si>
  <si>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</si>
  <si>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</si>
  <si>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</si>
  <si>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</si>
  <si>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</si>
  <si>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</si>
  <si>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</si>
  <si>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</si>
  <si>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</si>
  <si>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</si>
  <si>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</si>
  <si>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</si>
  <si>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</si>
  <si>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</si>
  <si>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</si>
  <si>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</si>
  <si>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</si>
  <si>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</si>
  <si>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</si>
  <si>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</si>
  <si>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</si>
  <si>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</si>
  <si>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</si>
  <si>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</si>
  <si>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</si>
  <si>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</si>
  <si>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・収益的収支比率と経費回収率の低さから見て分かるように、使用料収入で汚水処理費用が賄えていない状況にある。
・経費回収率が全国平均を下回っているのは、未接続世帯が残っているためである。
・予算に占める企業債償還の割合が大きく、自主財源のみでは経営が成り立たず、一般会計からの繰入金に頼らざるをえない状況にある。このため、令和３年度に使用料改定を行った。
・事業完了しており、企業債残高は減少傾向にある。
・水洗化率は減少傾向にあり、また節水意識の向上ならびに人口の減少による影響から、使用料収入は減少傾向にある。
・施設利用率が全国平均を下回っているのは、未接続世帯が残っているためである。</t>
    <rPh sb="160" eb="162">
      <t>レイワ</t>
    </rPh>
    <rPh sb="163" eb="165">
      <t>ネンド</t>
    </rPh>
    <rPh sb="166" eb="171">
      <t>シヨウリョウカイテイ</t>
    </rPh>
    <rPh sb="172" eb="173">
      <t>オコナ</t>
    </rPh>
    <rPh sb="208" eb="210">
      <t>ゲンショウ</t>
    </rPh>
    <rPh sb="210" eb="212">
      <t>ケイコウ</t>
    </rPh>
    <phoneticPr fontId="4"/>
  </si>
  <si>
    <t>・現在のところ、管渠の破損等の状況には至っていない。
・供用開始から17～18年と比較的新しいため、現状では老朽化による影響が発生していないが、今後は長寿命化に向けた取組を検討していく必要がある。</t>
    <rPh sb="1" eb="3">
      <t>ゲンザイ</t>
    </rPh>
    <phoneticPr fontId="4"/>
  </si>
  <si>
    <t>・事業規模が小さく効率的な運営が困難なため、他事業への転換等抜本的な改革も検討する必要がある。
・将来的に有収水量の大幅な増加は見込めないため、維持管理費の節減や料金体系の見直しにより、経営の健全化を図っていく必要がある。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</si>
</sst>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D-4A78-911C-28A090D2E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AD-4A78-911C-28A090D2E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28.95</c:v>
                </c:pt>
                <c:pt idx="1">
                  <c:v>28.95</c:v>
                </c:pt>
                <c:pt idx="2">
                  <c:v>28.95</c:v>
                </c:pt>
                <c:pt idx="3">
                  <c:v>28.95</c:v>
                </c:pt>
                <c:pt idx="4">
                  <c:v>28.95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E-4443-B446-FFFE80AA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39.76</c:v>
                </c:pt>
                <c:pt idx="1">
                  <c:v>34.68</c:v>
                </c:pt>
                <c:pt idx="2">
                  <c:v>34.700000000000003</c:v>
                </c:pt>
                <c:pt idx="3">
                  <c:v>46.83</c:v>
                </c:pt>
                <c:pt idx="4">
                  <c:v>33.74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E-4443-B446-FFFE80AA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90.14</c:v>
                </c:pt>
                <c:pt idx="1">
                  <c:v>89.71</c:v>
                </c:pt>
                <c:pt idx="2">
                  <c:v>86.76</c:v>
                </c:pt>
                <c:pt idx="3">
                  <c:v>85.92</c:v>
                </c:pt>
                <c:pt idx="4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F-4328-8B56-E1771E454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83.43</c:v>
                </c:pt>
                <c:pt idx="1">
                  <c:v>90.33</c:v>
                </c:pt>
                <c:pt idx="2">
                  <c:v>90.04</c:v>
                </c:pt>
                <c:pt idx="3">
                  <c:v>90.58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F-4328-8B56-E1771E454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76.98</c:v>
                </c:pt>
                <c:pt idx="1">
                  <c:v>74.989999999999995</c:v>
                </c:pt>
                <c:pt idx="2">
                  <c:v>76.78</c:v>
                </c:pt>
                <c:pt idx="3">
                  <c:v>76.28</c:v>
                </c:pt>
                <c:pt idx="4">
                  <c:v>76.61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C-4974-9B82-96242998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3C-4974-9B82-96242998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1-440B-9604-292EDF25B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E1-440B-9604-292EDF25B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A-4FA3-BD87-286C4D849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A-4FA3-BD87-286C4D849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1-4CB5-8E69-18F557218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1-4CB5-8E69-18F557218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1-48EE-963F-5BFB8A297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31-48EE-963F-5BFB8A297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2755.49</c:v>
                </c:pt>
                <c:pt idx="1">
                  <c:v>2137.25</c:v>
                </c:pt>
                <c:pt idx="2">
                  <c:v>1773.59</c:v>
                </c:pt>
                <c:pt idx="3">
                  <c:v>1003.55</c:v>
                </c:pt>
                <c:pt idx="4">
                  <c:v>951.3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2-4913-B7E8-B34CC1EC6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2834.34</c:v>
                </c:pt>
                <c:pt idx="1">
                  <c:v>1748.51</c:v>
                </c:pt>
                <c:pt idx="2">
                  <c:v>1640.16</c:v>
                </c:pt>
                <c:pt idx="3">
                  <c:v>1521.05</c:v>
                </c:pt>
                <c:pt idx="4">
                  <c:v>1490.65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2-4913-B7E8-B34CC1EC6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31.93</c:v>
                </c:pt>
                <c:pt idx="1">
                  <c:v>30.72</c:v>
                </c:pt>
                <c:pt idx="2">
                  <c:v>33.200000000000003</c:v>
                </c:pt>
                <c:pt idx="3">
                  <c:v>33.68</c:v>
                </c:pt>
                <c:pt idx="4">
                  <c:v>34.08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B-4E46-93EF-325917114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37.979999999999997</c:v>
                </c:pt>
                <c:pt idx="1">
                  <c:v>34.99</c:v>
                </c:pt>
                <c:pt idx="2">
                  <c:v>38.270000000000003</c:v>
                </c:pt>
                <c:pt idx="3">
                  <c:v>37.520000000000003</c:v>
                </c:pt>
                <c:pt idx="4">
                  <c:v>34.96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0B-4E46-93EF-325917114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606.91</c:v>
                </c:pt>
                <c:pt idx="1">
                  <c:v>639.02</c:v>
                </c:pt>
                <c:pt idx="2">
                  <c:v>603.55999999999995</c:v>
                </c:pt>
                <c:pt idx="3">
                  <c:v>651.19000000000005</c:v>
                </c:pt>
                <c:pt idx="4">
                  <c:v>717.89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9-4F1C-A957-3218B48C5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484.48</c:v>
                </c:pt>
                <c:pt idx="1">
                  <c:v>520.91999999999996</c:v>
                </c:pt>
                <c:pt idx="2">
                  <c:v>486.77</c:v>
                </c:pt>
                <c:pt idx="3">
                  <c:v>502.1</c:v>
                </c:pt>
                <c:pt idx="4">
                  <c:v>539.07000000000005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9-4F1C-A957-3218B48C5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【1,496.36】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F13" sqref="F1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島根県　安来市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小規模集合排水処理</v>
      </c>
      <c r="Q8" s="66"/>
      <c r="R8" s="66"/>
      <c r="S8" s="66"/>
      <c r="T8" s="66"/>
      <c r="U8" s="66"/>
      <c r="V8" s="66"/>
      <c r="W8" s="66" t="str">
        <f>データ!L6</f>
        <v>I2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36391</v>
      </c>
      <c r="AM8" s="55"/>
      <c r="AN8" s="55"/>
      <c r="AO8" s="55"/>
      <c r="AP8" s="55"/>
      <c r="AQ8" s="55"/>
      <c r="AR8" s="55"/>
      <c r="AS8" s="55"/>
      <c r="AT8" s="54">
        <f>データ!T6</f>
        <v>420.93</v>
      </c>
      <c r="AU8" s="54"/>
      <c r="AV8" s="54"/>
      <c r="AW8" s="54"/>
      <c r="AX8" s="54"/>
      <c r="AY8" s="54"/>
      <c r="AZ8" s="54"/>
      <c r="BA8" s="54"/>
      <c r="BB8" s="54">
        <f>データ!U6</f>
        <v>86.45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0.18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4200</v>
      </c>
      <c r="AE10" s="55"/>
      <c r="AF10" s="55"/>
      <c r="AG10" s="55"/>
      <c r="AH10" s="55"/>
      <c r="AI10" s="55"/>
      <c r="AJ10" s="55"/>
      <c r="AK10" s="2"/>
      <c r="AL10" s="55">
        <f>データ!V6</f>
        <v>64</v>
      </c>
      <c r="AM10" s="55"/>
      <c r="AN10" s="55"/>
      <c r="AO10" s="55"/>
      <c r="AP10" s="55"/>
      <c r="AQ10" s="55"/>
      <c r="AR10" s="55"/>
      <c r="AS10" s="55"/>
      <c r="AT10" s="54">
        <f>データ!W6</f>
        <v>0.01</v>
      </c>
      <c r="AU10" s="54"/>
      <c r="AV10" s="54"/>
      <c r="AW10" s="54"/>
      <c r="AX10" s="54"/>
      <c r="AY10" s="54"/>
      <c r="AZ10" s="54"/>
      <c r="BA10" s="54"/>
      <c r="BB10" s="54">
        <f>データ!X6</f>
        <v>6400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【1,496.36】</v>
      </c>
      <c r="I86" s="12" t="str">
        <f>データ!CA6</f>
        <v>【35.16】</v>
      </c>
      <c r="J86" s="12" t="str">
        <f>データ!CL6</f>
        <v>【534.98】</v>
      </c>
      <c r="K86" s="12" t="str">
        <f>データ!CW6</f>
        <v>【33.84】</v>
      </c>
      <c r="L86" s="12" t="str">
        <f>データ!DH6</f>
        <v>【89.98】</v>
      </c>
      <c r="M86" s="12" t="s">
        <v>44</v>
      </c>
      <c r="N86" s="12" t="s">
        <v>44</v>
      </c>
      <c r="O86" s="12" t="str">
        <f>データ!EO6</f>
        <v>【0.00】</v>
      </c>
    </row>
  </sheetData>
  <sheetProtection algorithmName="SHA-512" hashValue="AFugx3iTwgSmCqwxbb5o/hDYWhWqHF0YjzEjIL/f2myQzFLgP4BZhMiDbAhzmbPIOCt5F7N8qA4m7KwVFcplRg==" saltValue="wFqAskZeKjG8XRI58AnHQ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322067</v>
      </c>
      <c r="D6" s="19">
        <f t="shared" si="3"/>
        <v>47</v>
      </c>
      <c r="E6" s="19">
        <f t="shared" si="3"/>
        <v>17</v>
      </c>
      <c r="F6" s="19">
        <f t="shared" si="3"/>
        <v>9</v>
      </c>
      <c r="G6" s="19">
        <f t="shared" si="3"/>
        <v>0</v>
      </c>
      <c r="H6" s="19" t="str">
        <f t="shared" si="3"/>
        <v>島根県　安来市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小規模集合排水処理</v>
      </c>
      <c r="L6" s="19" t="str">
        <f t="shared" si="3"/>
        <v>I2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0.18</v>
      </c>
      <c r="Q6" s="20">
        <f t="shared" si="3"/>
        <v>100</v>
      </c>
      <c r="R6" s="20">
        <f t="shared" si="3"/>
        <v>4200</v>
      </c>
      <c r="S6" s="20">
        <f t="shared" si="3"/>
        <v>36391</v>
      </c>
      <c r="T6" s="20">
        <f t="shared" si="3"/>
        <v>420.93</v>
      </c>
      <c r="U6" s="20">
        <f t="shared" si="3"/>
        <v>86.45</v>
      </c>
      <c r="V6" s="20">
        <f t="shared" si="3"/>
        <v>64</v>
      </c>
      <c r="W6" s="20">
        <f t="shared" si="3"/>
        <v>0.01</v>
      </c>
      <c r="X6" s="20">
        <f t="shared" si="3"/>
        <v>6400</v>
      </c>
      <c r="Y6" s="21">
        <f>IF(Y7="",NA(),Y7)</f>
        <v>76.98</v>
      </c>
      <c r="Z6" s="21">
        <f t="shared" ref="Z6:AH6" si="4">IF(Z7="",NA(),Z7)</f>
        <v>74.989999999999995</v>
      </c>
      <c r="AA6" s="21">
        <f t="shared" si="4"/>
        <v>76.78</v>
      </c>
      <c r="AB6" s="21">
        <f t="shared" si="4"/>
        <v>76.28</v>
      </c>
      <c r="AC6" s="21">
        <f t="shared" si="4"/>
        <v>76.61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2755.49</v>
      </c>
      <c r="BG6" s="21">
        <f t="shared" ref="BG6:BO6" si="7">IF(BG7="",NA(),BG7)</f>
        <v>2137.25</v>
      </c>
      <c r="BH6" s="21">
        <f t="shared" si="7"/>
        <v>1773.59</v>
      </c>
      <c r="BI6" s="21">
        <f t="shared" si="7"/>
        <v>1003.55</v>
      </c>
      <c r="BJ6" s="21">
        <f t="shared" si="7"/>
        <v>951.3</v>
      </c>
      <c r="BK6" s="21">
        <f t="shared" si="7"/>
        <v>2834.34</v>
      </c>
      <c r="BL6" s="21">
        <f t="shared" si="7"/>
        <v>1748.51</v>
      </c>
      <c r="BM6" s="21">
        <f t="shared" si="7"/>
        <v>1640.16</v>
      </c>
      <c r="BN6" s="21">
        <f t="shared" si="7"/>
        <v>1521.05</v>
      </c>
      <c r="BO6" s="21">
        <f t="shared" si="7"/>
        <v>1490.65</v>
      </c>
      <c r="BP6" s="20" t="str">
        <f>IF(BP7="","",IF(BP7="-","【-】","【"&amp;SUBSTITUTE(TEXT(BP7,"#,##0.00"),"-","△")&amp;"】"))</f>
        <v>【1,496.36】</v>
      </c>
      <c r="BQ6" s="21">
        <f>IF(BQ7="",NA(),BQ7)</f>
        <v>31.93</v>
      </c>
      <c r="BR6" s="21">
        <f t="shared" ref="BR6:BZ6" si="8">IF(BR7="",NA(),BR7)</f>
        <v>30.72</v>
      </c>
      <c r="BS6" s="21">
        <f t="shared" si="8"/>
        <v>33.200000000000003</v>
      </c>
      <c r="BT6" s="21">
        <f t="shared" si="8"/>
        <v>33.68</v>
      </c>
      <c r="BU6" s="21">
        <f t="shared" si="8"/>
        <v>34.08</v>
      </c>
      <c r="BV6" s="21">
        <f t="shared" si="8"/>
        <v>37.979999999999997</v>
      </c>
      <c r="BW6" s="21">
        <f t="shared" si="8"/>
        <v>34.99</v>
      </c>
      <c r="BX6" s="21">
        <f t="shared" si="8"/>
        <v>38.270000000000003</v>
      </c>
      <c r="BY6" s="21">
        <f t="shared" si="8"/>
        <v>37.520000000000003</v>
      </c>
      <c r="BZ6" s="21">
        <f t="shared" si="8"/>
        <v>34.96</v>
      </c>
      <c r="CA6" s="20" t="str">
        <f>IF(CA7="","",IF(CA7="-","【-】","【"&amp;SUBSTITUTE(TEXT(CA7,"#,##0.00"),"-","△")&amp;"】"))</f>
        <v>【35.16】</v>
      </c>
      <c r="CB6" s="21">
        <f>IF(CB7="",NA(),CB7)</f>
        <v>606.91</v>
      </c>
      <c r="CC6" s="21">
        <f t="shared" ref="CC6:CK6" si="9">IF(CC7="",NA(),CC7)</f>
        <v>639.02</v>
      </c>
      <c r="CD6" s="21">
        <f t="shared" si="9"/>
        <v>603.55999999999995</v>
      </c>
      <c r="CE6" s="21">
        <f t="shared" si="9"/>
        <v>651.19000000000005</v>
      </c>
      <c r="CF6" s="21">
        <f t="shared" si="9"/>
        <v>717.89</v>
      </c>
      <c r="CG6" s="21">
        <f t="shared" si="9"/>
        <v>484.48</v>
      </c>
      <c r="CH6" s="21">
        <f t="shared" si="9"/>
        <v>520.91999999999996</v>
      </c>
      <c r="CI6" s="21">
        <f t="shared" si="9"/>
        <v>486.77</v>
      </c>
      <c r="CJ6" s="21">
        <f t="shared" si="9"/>
        <v>502.1</v>
      </c>
      <c r="CK6" s="21">
        <f t="shared" si="9"/>
        <v>539.07000000000005</v>
      </c>
      <c r="CL6" s="20" t="str">
        <f>IF(CL7="","",IF(CL7="-","【-】","【"&amp;SUBSTITUTE(TEXT(CL7,"#,##0.00"),"-","△")&amp;"】"))</f>
        <v>【534.98】</v>
      </c>
      <c r="CM6" s="21">
        <f>IF(CM7="",NA(),CM7)</f>
        <v>28.95</v>
      </c>
      <c r="CN6" s="21">
        <f t="shared" ref="CN6:CV6" si="10">IF(CN7="",NA(),CN7)</f>
        <v>28.95</v>
      </c>
      <c r="CO6" s="21">
        <f t="shared" si="10"/>
        <v>28.95</v>
      </c>
      <c r="CP6" s="21">
        <f t="shared" si="10"/>
        <v>28.95</v>
      </c>
      <c r="CQ6" s="21">
        <f t="shared" si="10"/>
        <v>28.95</v>
      </c>
      <c r="CR6" s="21">
        <f t="shared" si="10"/>
        <v>39.76</v>
      </c>
      <c r="CS6" s="21">
        <f t="shared" si="10"/>
        <v>34.68</v>
      </c>
      <c r="CT6" s="21">
        <f t="shared" si="10"/>
        <v>34.700000000000003</v>
      </c>
      <c r="CU6" s="21">
        <f t="shared" si="10"/>
        <v>46.83</v>
      </c>
      <c r="CV6" s="21">
        <f t="shared" si="10"/>
        <v>33.74</v>
      </c>
      <c r="CW6" s="20" t="str">
        <f>IF(CW7="","",IF(CW7="-","【-】","【"&amp;SUBSTITUTE(TEXT(CW7,"#,##0.00"),"-","△")&amp;"】"))</f>
        <v>【33.84】</v>
      </c>
      <c r="CX6" s="21">
        <f>IF(CX7="",NA(),CX7)</f>
        <v>90.14</v>
      </c>
      <c r="CY6" s="21">
        <f t="shared" ref="CY6:DG6" si="11">IF(CY7="",NA(),CY7)</f>
        <v>89.71</v>
      </c>
      <c r="CZ6" s="21">
        <f t="shared" si="11"/>
        <v>86.76</v>
      </c>
      <c r="DA6" s="21">
        <f t="shared" si="11"/>
        <v>85.92</v>
      </c>
      <c r="DB6" s="21">
        <f t="shared" si="11"/>
        <v>87.5</v>
      </c>
      <c r="DC6" s="21">
        <f t="shared" si="11"/>
        <v>83.43</v>
      </c>
      <c r="DD6" s="21">
        <f t="shared" si="11"/>
        <v>90.33</v>
      </c>
      <c r="DE6" s="21">
        <f t="shared" si="11"/>
        <v>90.04</v>
      </c>
      <c r="DF6" s="21">
        <f t="shared" si="11"/>
        <v>90.58</v>
      </c>
      <c r="DG6" s="21">
        <f t="shared" si="11"/>
        <v>90.11</v>
      </c>
      <c r="DH6" s="20" t="str">
        <f>IF(DH7="","",IF(DH7="-","【-】","【"&amp;SUBSTITUTE(TEXT(DH7,"#,##0.00"),"-","△")&amp;"】"))</f>
        <v>【89.98】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2022</v>
      </c>
      <c r="C7" s="23">
        <v>322067</v>
      </c>
      <c r="D7" s="23">
        <v>47</v>
      </c>
      <c r="E7" s="23">
        <v>17</v>
      </c>
      <c r="F7" s="23">
        <v>9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0.18</v>
      </c>
      <c r="Q7" s="24">
        <v>100</v>
      </c>
      <c r="R7" s="24">
        <v>4200</v>
      </c>
      <c r="S7" s="24">
        <v>36391</v>
      </c>
      <c r="T7" s="24">
        <v>420.93</v>
      </c>
      <c r="U7" s="24">
        <v>86.45</v>
      </c>
      <c r="V7" s="24">
        <v>64</v>
      </c>
      <c r="W7" s="24">
        <v>0.01</v>
      </c>
      <c r="X7" s="24">
        <v>6400</v>
      </c>
      <c r="Y7" s="24">
        <v>76.98</v>
      </c>
      <c r="Z7" s="24">
        <v>74.989999999999995</v>
      </c>
      <c r="AA7" s="24">
        <v>76.78</v>
      </c>
      <c r="AB7" s="24">
        <v>76.28</v>
      </c>
      <c r="AC7" s="24">
        <v>76.61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2755.49</v>
      </c>
      <c r="BG7" s="24">
        <v>2137.25</v>
      </c>
      <c r="BH7" s="24">
        <v>1773.59</v>
      </c>
      <c r="BI7" s="24">
        <v>1003.55</v>
      </c>
      <c r="BJ7" s="24">
        <v>951.3</v>
      </c>
      <c r="BK7" s="24">
        <v>2834.34</v>
      </c>
      <c r="BL7" s="24">
        <v>1748.51</v>
      </c>
      <c r="BM7" s="24">
        <v>1640.16</v>
      </c>
      <c r="BN7" s="24">
        <v>1521.05</v>
      </c>
      <c r="BO7" s="24">
        <v>1490.65</v>
      </c>
      <c r="BP7" s="24">
        <v>1496.36</v>
      </c>
      <c r="BQ7" s="24">
        <v>31.93</v>
      </c>
      <c r="BR7" s="24">
        <v>30.72</v>
      </c>
      <c r="BS7" s="24">
        <v>33.200000000000003</v>
      </c>
      <c r="BT7" s="24">
        <v>33.68</v>
      </c>
      <c r="BU7" s="24">
        <v>34.08</v>
      </c>
      <c r="BV7" s="24">
        <v>37.979999999999997</v>
      </c>
      <c r="BW7" s="24">
        <v>34.99</v>
      </c>
      <c r="BX7" s="24">
        <v>38.270000000000003</v>
      </c>
      <c r="BY7" s="24">
        <v>37.520000000000003</v>
      </c>
      <c r="BZ7" s="24">
        <v>34.96</v>
      </c>
      <c r="CA7" s="24">
        <v>35.159999999999997</v>
      </c>
      <c r="CB7" s="24">
        <v>606.91</v>
      </c>
      <c r="CC7" s="24">
        <v>639.02</v>
      </c>
      <c r="CD7" s="24">
        <v>603.55999999999995</v>
      </c>
      <c r="CE7" s="24">
        <v>651.19000000000005</v>
      </c>
      <c r="CF7" s="24">
        <v>717.89</v>
      </c>
      <c r="CG7" s="24">
        <v>484.48</v>
      </c>
      <c r="CH7" s="24">
        <v>520.91999999999996</v>
      </c>
      <c r="CI7" s="24">
        <v>486.77</v>
      </c>
      <c r="CJ7" s="24">
        <v>502.1</v>
      </c>
      <c r="CK7" s="24">
        <v>539.07000000000005</v>
      </c>
      <c r="CL7" s="24">
        <v>534.98</v>
      </c>
      <c r="CM7" s="24">
        <v>28.95</v>
      </c>
      <c r="CN7" s="24">
        <v>28.95</v>
      </c>
      <c r="CO7" s="24">
        <v>28.95</v>
      </c>
      <c r="CP7" s="24">
        <v>28.95</v>
      </c>
      <c r="CQ7" s="24">
        <v>28.95</v>
      </c>
      <c r="CR7" s="24">
        <v>39.76</v>
      </c>
      <c r="CS7" s="24">
        <v>34.68</v>
      </c>
      <c r="CT7" s="24">
        <v>34.700000000000003</v>
      </c>
      <c r="CU7" s="24">
        <v>46.83</v>
      </c>
      <c r="CV7" s="24">
        <v>33.74</v>
      </c>
      <c r="CW7" s="24">
        <v>33.840000000000003</v>
      </c>
      <c r="CX7" s="24">
        <v>90.14</v>
      </c>
      <c r="CY7" s="24">
        <v>89.71</v>
      </c>
      <c r="CZ7" s="24">
        <v>86.76</v>
      </c>
      <c r="DA7" s="24">
        <v>85.92</v>
      </c>
      <c r="DB7" s="24">
        <v>87.5</v>
      </c>
      <c r="DC7" s="24">
        <v>83.43</v>
      </c>
      <c r="DD7" s="24">
        <v>90.33</v>
      </c>
      <c r="DE7" s="24">
        <v>90.04</v>
      </c>
      <c r="DF7" s="24">
        <v>90.58</v>
      </c>
      <c r="DG7" s="24">
        <v>90.11</v>
      </c>
      <c r="DH7" s="24">
        <v>89.98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114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ys00666</cp:lastModifiedBy>
  <dcterms:created xsi:type="dcterms:W3CDTF">2023-12-12T02:59:02Z</dcterms:created>
  <dcterms:modified xsi:type="dcterms:W3CDTF">2024-01-17T04:04:34Z</dcterms:modified>
  <cp:category/>
</cp:coreProperties>
</file>