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上下水道部共有\★0654★下水会計予算・決算\R04\200 企業会計\06R04経営比較分析表\下水非適【経営比較分析表】2022_322059_47_1718\"/>
    </mc:Choice>
  </mc:AlternateContent>
  <xr:revisionPtr revIDLastSave="0" documentId="13_ncr:1_{5490FB69-4EA2-496D-AEFB-CB9C72ED8B21}" xr6:coauthVersionLast="43" xr6:coauthVersionMax="43" xr10:uidLastSave="{00000000-0000-0000-0000-000000000000}"/>
  <workbookProtection workbookAlgorithmName="SHA-512" workbookHashValue="k7gtWoFg/d5Thk0KAOIbejNDhQ3gxZYQgIhJKL7sUm4WST9asfRbqMdZ1lGEkgIvo3QRmHm4IJcxZvOQ3gMf/g==" workbookSaltValue="lLPSE6N9J2SQYFbqbKAjag==" workbookSpinCount="100000" lockStructure="1"/>
  <bookViews>
    <workbookView xWindow="2010" yWindow="825" windowWidth="28875" windowHeight="156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AD8" i="4"/>
  <c r="W8" i="4"/>
  <c r="P8"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<sst xmlns="http://schemas.openxmlformats.org/spreadsheetml/2006/main" count="247" uniqueCount="120">
  <si>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</si>
  <si>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</si>
  <si>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</si>
  <si>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</si>
  <si>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</si>
  <si>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</si>
  <si>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</si>
  <si>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</si>
  <si>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</si>
  <si>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</si>
  <si>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</si>
  <si>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</si>
  <si>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</si>
  <si>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</si>
  <si>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</si>
  <si>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</si>
  <si>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</si>
  <si>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</si>
  <si>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</si>
  <si>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</si>
  <si>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</si>
  <si>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</si>
  <si>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</si>
  <si>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</si>
  <si>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</si>
  <si>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</si>
  <si>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</si>
  <si>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</si>
  <si>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</si>
  <si>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</si>
  <si>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</si>
  <si>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</si>
  <si>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</si>
  <si>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</si>
  <si>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</si>
  <si>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</si>
  <si>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</si>
  <si>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</si>
  <si>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</si>
  <si>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</si>
  <si>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</si>
  <si>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</si>
  <si>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</si>
  <si>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</si>
  <si>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</si>
  <si>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</si>
  <si>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</si>
  <si>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</si>
  <si>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</si>
  <si>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</si>
  <si>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</si>
  <si>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</si>
  <si>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</si>
  <si>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</si>
  <si>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</si>
  <si>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</si>
  <si>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</si>
  <si>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</si>
  <si>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</si>
  <si>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</si>
  <si>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</si>
  <si>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</si>
  <si>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</si>
  <si>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</si>
  <si>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</si>
  <si>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</si>
  <si>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</si>
  <si>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</si>
  <si>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</si>
  <si>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</si>
  <si>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</si>
  <si>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</si>
  <si>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</si>
  <si>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</si>
  <si>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</si>
  <si>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</si>
  <si>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</si>
  <si>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</si>
  <si>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</si>
  <si>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</si>
  <si>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</si>
  <si>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</si>
  <si>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</si>
  <si>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</si>
  <si>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</si>
  <si>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</si>
  <si>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</si>
  <si>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</si>
  <si>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</si>
  <si>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</si>
  <si>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</si>
  <si>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</si>
  <si>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</si>
  <si>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</si>
  <si>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</si>
  <si>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</si>
  <si>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</si>
  <si>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</si>
  <si>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</si>
  <si>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</si>
  <si>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</si>
  <si>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</si>
  <si>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</si>
  <si>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</si>
  <si>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</si>
  <si>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</si>
  <si>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</si>
  <si>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</si>
  <si>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</si>
  <si>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</si>
  <si>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</si>
  <si>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</si>
  <si>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</si>
  <si>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</si>
  <si>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</si>
  <si>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</si>
  <si>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</si>
  <si>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平成15年度の供用開始後、19年が経過したところである。
　現在のところ浄化槽本体の更新については必要性は低いものの、付属機器の修繕費用など維持管理費が増加傾向となっている。</t>
    <phoneticPr fontId="4"/>
  </si>
  <si>
    <t xml:space="preserve"> 当市の生活排水処理事業は、公共下水道区域以外が対象区域となる個別処理であり、対象区域の多くは中山間地域などの人口密集地外の区域である。高齢化などの理由により普及が進みにくい状況ではあるが、水質保全などの環境対策として取り組んでいる。
　一方、継続的な整備による設置基数の増加により、維持管理費用も増加しており、財源の多くを一般会計からの繰入金に依存していることから、適正な使用料収入の確保、維持管理費の削減など、経営の健全化に向けて引き続き検討していく必要がある。</t>
    <rPh sb="1" eb="2">
      <t>トウ</t>
    </rPh>
    <phoneticPr fontId="4"/>
  </si>
  <si>
    <t>①収益的収支比率
　営業外収益である一般会計からの繰入金について、収益的収支に係る配分の見直しにより繰入増としており、100％となっている。
④企業債残高対事業規模比率
　企業債残高のうち一般会計が負担すべき額の算定方法の見直しにより繰入増としており、数値が0%となっている。
⑤経費回収率
　平成29年度以降、継続的な整備により使用料収入が伸びている。令和4年度については、使用料率の伸び率が維持管理費の伸び率を上回ったため、、昨年度に比べ改善した。
⑥汚水処理原価
　継続的な整備を行っており、それに伴い維持管理費が嵩んでいるため、原価が上昇傾向にある。令和4年度は、有収水量の伸び率が維持管理費の伸び率を上回ったため、昨年度よりも原価が下がっている。
⑦施設利用率
　年間計画の着実な実施により、設置基数は増加しているが、節水等により処理水量が伸びていないことから、ほぼ横ばい状況にある。
⑧水洗化率
　年間計画の着実な実施により、設置基数の増加に伴い徐々にではあるが数値は上昇している。年間の整備基数に限りがあるため、数値の大幅な改善は難しい。</t>
    <rPh sb="190" eb="192">
      <t>シヨウ</t>
    </rPh>
    <rPh sb="192" eb="193">
      <t>リョウ</t>
    </rPh>
    <rPh sb="193" eb="194">
      <t>リツ</t>
    </rPh>
    <rPh sb="195" eb="196">
      <t>ノ</t>
    </rPh>
    <rPh sb="197" eb="198">
      <t>リツ</t>
    </rPh>
    <rPh sb="209" eb="211">
      <t>ウワマワ</t>
    </rPh>
    <rPh sb="223" eb="225">
      <t>カイゼン</t>
    </rPh>
    <rPh sb="276" eb="278">
      <t>ケイコウ</t>
    </rPh>
    <rPh sb="282" eb="284">
      <t>レイワ</t>
    </rPh>
    <rPh sb="285" eb="287">
      <t>ネンド</t>
    </rPh>
    <rPh sb="289" eb="291">
      <t>ユウシュウ</t>
    </rPh>
    <rPh sb="291" eb="293">
      <t>スイリョウ</t>
    </rPh>
    <rPh sb="294" eb="295">
      <t>ノ</t>
    </rPh>
    <rPh sb="296" eb="297">
      <t>リツ</t>
    </rPh>
    <rPh sb="298" eb="300">
      <t>イジ</t>
    </rPh>
    <rPh sb="300" eb="303">
      <t>カンリヒ</t>
    </rPh>
    <rPh sb="304" eb="305">
      <t>ノ</t>
    </rPh>
    <rPh sb="306" eb="307">
      <t>リツ</t>
    </rPh>
    <rPh sb="308" eb="310">
      <t>ウワマワ</t>
    </rPh>
    <rPh sb="315" eb="317">
      <t>サクネン</t>
    </rPh>
    <rPh sb="317" eb="318">
      <t>ド</t>
    </rPh>
    <rPh sb="321" eb="323">
      <t>ゲンカ</t>
    </rPh>
    <rPh sb="324" eb="325">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</si>
</sst>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CC-42EC-945D-EF544093AE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8CC-42EC-945D-EF544093AE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46.08</c:v>
                </c:pt>
                <c:pt idx="1">
                  <c:v>44.12</c:v>
                </c:pt>
                <c:pt idx="2">
                  <c:v>44.6</c:v>
                </c:pt>
                <c:pt idx="3">
                  <c:v>44.27</c:v>
                </c:pt>
                <c:pt idx="4">
                  <c:v>44.21</c:v>
                </c:pt>
              </c:numCache>
            </c:numRef>
          </c:val>
          <c:extLst>
            <c:ext xmlns:c16="http://schemas.microsoft.com/office/drawing/2014/chart" uri="{C3380CC4-5D6E-409C-BE32-E72D297353CC}">
              <c16:uniqueId val="{00000000-66F4-4A1A-ACA4-E31E9A5FDE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66F4-4A1A-ACA4-E31E9A5FDE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24.28</c:v>
                </c:pt>
                <c:pt idx="1">
                  <c:v>27.87</c:v>
                </c:pt>
                <c:pt idx="2">
                  <c:v>31.07</c:v>
                </c:pt>
                <c:pt idx="3">
                  <c:v>33.590000000000003</c:v>
                </c:pt>
                <c:pt idx="4">
                  <c:v>36.25</c:v>
                </c:pt>
              </c:numCache>
            </c:numRef>
          </c:val>
          <c:extLst>
            <c:ext xmlns:c16="http://schemas.microsoft.com/office/drawing/2014/chart" uri="{C3380CC4-5D6E-409C-BE32-E72D297353CC}">
              <c16:uniqueId val="{00000000-7AC6-42A3-B862-DEB61E60AA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7AC6-42A3-B862-DEB61E60AA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C73-4367-8334-52CC36403C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73-4367-8334-52CC36403C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01-46AC-80E2-AA7FCE5365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01-46AC-80E2-AA7FCE5365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2B-41ED-92BA-3909BE94D0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B-41ED-92BA-3909BE94D0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63-4B0E-A8FB-B5D6CD3CBE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63-4B0E-A8FB-B5D6CD3CBE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1-44BF-AAD2-EC0F61762C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1-44BF-AAD2-EC0F61762C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EA-42CF-A93F-A720D1B489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7AEA-42CF-A93F-A720D1B489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56.84</c:v>
                </c:pt>
                <c:pt idx="1">
                  <c:v>51.61</c:v>
                </c:pt>
                <c:pt idx="2">
                  <c:v>52</c:v>
                </c:pt>
                <c:pt idx="3">
                  <c:v>51.33</c:v>
                </c:pt>
                <c:pt idx="4">
                  <c:v>52.54</c:v>
                </c:pt>
              </c:numCache>
            </c:numRef>
          </c:val>
          <c:extLst>
            <c:ext xmlns:c16="http://schemas.microsoft.com/office/drawing/2014/chart" uri="{C3380CC4-5D6E-409C-BE32-E72D297353CC}">
              <c16:uniqueId val="{00000000-024A-4A06-AAE6-53D34E43E6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024A-4A06-AAE6-53D34E43E6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312.14</c:v>
                </c:pt>
                <c:pt idx="1">
                  <c:v>344.22</c:v>
                </c:pt>
                <c:pt idx="2">
                  <c:v>349.67</c:v>
                </c:pt>
                <c:pt idx="3">
                  <c:v>352.75</c:v>
                </c:pt>
                <c:pt idx="4">
                  <c:v>341.52</c:v>
                </c:pt>
              </c:numCache>
            </c:numRef>
          </c:val>
          <c:extLst>
            <c:ext xmlns:c16="http://schemas.microsoft.com/office/drawing/2014/chart" uri="{C3380CC4-5D6E-409C-BE32-E72D297353CC}">
              <c16:uniqueId val="{00000000-99B9-47FD-B2CE-244723429C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99B9-47FD-B2CE-244723429C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大田市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32773</v>
      </c>
      <c r="AM8" s="55"/>
      <c r="AN8" s="55"/>
      <c r="AO8" s="55"/>
      <c r="AP8" s="55"/>
      <c r="AQ8" s="55"/>
      <c r="AR8" s="55"/>
      <c r="AS8" s="55"/>
      <c r="AT8" s="54">
        <f>データ!T6</f>
        <v>435.34</v>
      </c>
      <c r="AU8" s="54"/>
      <c r="AV8" s="54"/>
      <c r="AW8" s="54"/>
      <c r="AX8" s="54"/>
      <c r="AY8" s="54"/>
      <c r="AZ8" s="54"/>
      <c r="BA8" s="54"/>
      <c r="BB8" s="54">
        <f>データ!U6</f>
        <v>75.28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18.850000000000001</v>
      </c>
      <c r="Q10" s="54"/>
      <c r="R10" s="54"/>
      <c r="S10" s="54"/>
      <c r="T10" s="54"/>
      <c r="U10" s="54"/>
      <c r="V10" s="54"/>
      <c r="W10" s="54">
        <f>データ!Q6</f>
        <v>100</v>
      </c>
      <c r="X10" s="54"/>
      <c r="Y10" s="54"/>
      <c r="Z10" s="54"/>
      <c r="AA10" s="54"/>
      <c r="AB10" s="54"/>
      <c r="AC10" s="54"/>
      <c r="AD10" s="55">
        <f>データ!R6</f>
        <v>3300</v>
      </c>
      <c r="AE10" s="55"/>
      <c r="AF10" s="55"/>
      <c r="AG10" s="55"/>
      <c r="AH10" s="55"/>
      <c r="AI10" s="55"/>
      <c r="AJ10" s="55"/>
      <c r="AK10" s="2"/>
      <c r="AL10" s="55">
        <f>データ!V6</f>
        <v>6130</v>
      </c>
      <c r="AM10" s="55"/>
      <c r="AN10" s="55"/>
      <c r="AO10" s="55"/>
      <c r="AP10" s="55"/>
      <c r="AQ10" s="55"/>
      <c r="AR10" s="55"/>
      <c r="AS10" s="55"/>
      <c r="AT10" s="54">
        <f>データ!W6</f>
        <v>428.6</v>
      </c>
      <c r="AU10" s="54"/>
      <c r="AV10" s="54"/>
      <c r="AW10" s="54"/>
      <c r="AX10" s="54"/>
      <c r="AY10" s="54"/>
      <c r="AZ10" s="54"/>
      <c r="BA10" s="54"/>
      <c r="BB10" s="54">
        <f>データ!X6</f>
        <v>14.3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T0Z90nrgIaPpfy3om8vyqA3LuiW98tS8we/2wNO1WQvslBfVX6XVE5ldFz8AQqH6PP3xpsA5ubGLcYhZHZU9uA==" saltValue="FXp7En5Rj1fXKu8DQIeZ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322059</v>
      </c>
      <c r="D6" s="19">
        <f t="shared" si="3"/>
        <v>47</v>
      </c>
      <c r="E6" s="19">
        <f t="shared" si="3"/>
        <v>18</v>
      </c>
      <c r="F6" s="19">
        <f t="shared" si="3"/>
        <v>0</v>
      </c>
      <c r="G6" s="19">
        <f t="shared" si="3"/>
        <v>0</v>
      </c>
      <c r="H6" s="19" t="str">
        <f t="shared" si="3"/>
        <v>島根県　大田市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18.850000000000001</v>
      </c>
      <c r="Q6" s="20">
        <f t="shared" si="3"/>
        <v>100</v>
      </c>
      <c r="R6" s="20">
        <f t="shared" si="3"/>
        <v>3300</v>
      </c>
      <c r="S6" s="20">
        <f t="shared" si="3"/>
        <v>32773</v>
      </c>
      <c r="T6" s="20">
        <f t="shared" si="3"/>
        <v>435.34</v>
      </c>
      <c r="U6" s="20">
        <f t="shared" si="3"/>
        <v>75.28</v>
      </c>
      <c r="V6" s="20">
        <f t="shared" si="3"/>
        <v>6130</v>
      </c>
      <c r="W6" s="20">
        <f t="shared" si="3"/>
        <v>428.6</v>
      </c>
      <c r="X6" s="20">
        <f t="shared" si="3"/>
        <v>14.3</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56.84</v>
      </c>
      <c r="BR6" s="21">
        <f t="shared" ref="BR6:BZ6" si="8">IF(BR7="",NA(),BR7)</f>
        <v>51.61</v>
      </c>
      <c r="BS6" s="21">
        <f t="shared" si="8"/>
        <v>52</v>
      </c>
      <c r="BT6" s="21">
        <f t="shared" si="8"/>
        <v>51.33</v>
      </c>
      <c r="BU6" s="21">
        <f t="shared" si="8"/>
        <v>52.54</v>
      </c>
      <c r="BV6" s="21">
        <f t="shared" si="8"/>
        <v>63.06</v>
      </c>
      <c r="BW6" s="21">
        <f t="shared" si="8"/>
        <v>62.5</v>
      </c>
      <c r="BX6" s="21">
        <f t="shared" si="8"/>
        <v>60.59</v>
      </c>
      <c r="BY6" s="21">
        <f t="shared" si="8"/>
        <v>60</v>
      </c>
      <c r="BZ6" s="21">
        <f t="shared" si="8"/>
        <v>59.01</v>
      </c>
      <c r="CA6" s="20" t="str">
        <f>IF(CA7="","",IF(CA7="-","【-】","【"&amp;SUBSTITUTE(TEXT(CA7,"#,##0.00"),"-","△")&amp;"】"))</f>
        <v>【57.03】</v>
      </c>
      <c r="CB6" s="21">
        <f>IF(CB7="",NA(),CB7)</f>
        <v>312.14</v>
      </c>
      <c r="CC6" s="21">
        <f t="shared" ref="CC6:CK6" si="9">IF(CC7="",NA(),CC7)</f>
        <v>344.22</v>
      </c>
      <c r="CD6" s="21">
        <f t="shared" si="9"/>
        <v>349.67</v>
      </c>
      <c r="CE6" s="21">
        <f t="shared" si="9"/>
        <v>352.75</v>
      </c>
      <c r="CF6" s="21">
        <f t="shared" si="9"/>
        <v>341.52</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46.08</v>
      </c>
      <c r="CN6" s="21">
        <f t="shared" ref="CN6:CV6" si="10">IF(CN7="",NA(),CN7)</f>
        <v>44.12</v>
      </c>
      <c r="CO6" s="21">
        <f t="shared" si="10"/>
        <v>44.6</v>
      </c>
      <c r="CP6" s="21">
        <f t="shared" si="10"/>
        <v>44.27</v>
      </c>
      <c r="CQ6" s="21">
        <f t="shared" si="10"/>
        <v>44.21</v>
      </c>
      <c r="CR6" s="21">
        <f t="shared" si="10"/>
        <v>59.94</v>
      </c>
      <c r="CS6" s="21">
        <f t="shared" si="10"/>
        <v>59.64</v>
      </c>
      <c r="CT6" s="21">
        <f t="shared" si="10"/>
        <v>58.19</v>
      </c>
      <c r="CU6" s="21">
        <f t="shared" si="10"/>
        <v>56.52</v>
      </c>
      <c r="CV6" s="21">
        <f t="shared" si="10"/>
        <v>88.45</v>
      </c>
      <c r="CW6" s="20" t="str">
        <f>IF(CW7="","",IF(CW7="-","【-】","【"&amp;SUBSTITUTE(TEXT(CW7,"#,##0.00"),"-","△")&amp;"】"))</f>
        <v>【84.27】</v>
      </c>
      <c r="CX6" s="21">
        <f>IF(CX7="",NA(),CX7)</f>
        <v>24.28</v>
      </c>
      <c r="CY6" s="21">
        <f t="shared" ref="CY6:DG6" si="11">IF(CY7="",NA(),CY7)</f>
        <v>27.87</v>
      </c>
      <c r="CZ6" s="21">
        <f t="shared" si="11"/>
        <v>31.07</v>
      </c>
      <c r="DA6" s="21">
        <f t="shared" si="11"/>
        <v>33.590000000000003</v>
      </c>
      <c r="DB6" s="21">
        <f t="shared" si="11"/>
        <v>36.25</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322059</v>
      </c>
      <c r="D7" s="23">
        <v>47</v>
      </c>
      <c r="E7" s="23">
        <v>18</v>
      </c>
      <c r="F7" s="23">
        <v>0</v>
      </c>
      <c r="G7" s="23">
        <v>0</v>
      </c>
      <c r="H7" s="23" t="s">
        <v>98</v>
      </c>
      <c r="I7" s="23" t="s">
        <v>99</v>
      </c>
      <c r="J7" s="23" t="s">
        <v>100</v>
      </c>
      <c r="K7" s="23" t="s">
        <v>101</v>
      </c>
      <c r="L7" s="23" t="s">
        <v>102</v>
      </c>
      <c r="M7" s="23" t="s">
        <v>103</v>
      </c>
      <c r="N7" s="24" t="s">
        <v>104</v>
      </c>
      <c r="O7" s="24" t="s">
        <v>105</v>
      </c>
      <c r="P7" s="24">
        <v>18.850000000000001</v>
      </c>
      <c r="Q7" s="24">
        <v>100</v>
      </c>
      <c r="R7" s="24">
        <v>3300</v>
      </c>
      <c r="S7" s="24">
        <v>32773</v>
      </c>
      <c r="T7" s="24">
        <v>435.34</v>
      </c>
      <c r="U7" s="24">
        <v>75.28</v>
      </c>
      <c r="V7" s="24">
        <v>6130</v>
      </c>
      <c r="W7" s="24">
        <v>428.6</v>
      </c>
      <c r="X7" s="24">
        <v>14.3</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56.84</v>
      </c>
      <c r="BR7" s="24">
        <v>51.61</v>
      </c>
      <c r="BS7" s="24">
        <v>52</v>
      </c>
      <c r="BT7" s="24">
        <v>51.33</v>
      </c>
      <c r="BU7" s="24">
        <v>52.54</v>
      </c>
      <c r="BV7" s="24">
        <v>63.06</v>
      </c>
      <c r="BW7" s="24">
        <v>62.5</v>
      </c>
      <c r="BX7" s="24">
        <v>60.59</v>
      </c>
      <c r="BY7" s="24">
        <v>60</v>
      </c>
      <c r="BZ7" s="24">
        <v>59.01</v>
      </c>
      <c r="CA7" s="24">
        <v>57.03</v>
      </c>
      <c r="CB7" s="24">
        <v>312.14</v>
      </c>
      <c r="CC7" s="24">
        <v>344.22</v>
      </c>
      <c r="CD7" s="24">
        <v>349.67</v>
      </c>
      <c r="CE7" s="24">
        <v>352.75</v>
      </c>
      <c r="CF7" s="24">
        <v>341.52</v>
      </c>
      <c r="CG7" s="24">
        <v>264.77</v>
      </c>
      <c r="CH7" s="24">
        <v>269.33</v>
      </c>
      <c r="CI7" s="24">
        <v>280.23</v>
      </c>
      <c r="CJ7" s="24">
        <v>282.70999999999998</v>
      </c>
      <c r="CK7" s="24">
        <v>291.82</v>
      </c>
      <c r="CL7" s="24">
        <v>294.83</v>
      </c>
      <c r="CM7" s="24">
        <v>46.08</v>
      </c>
      <c r="CN7" s="24">
        <v>44.12</v>
      </c>
      <c r="CO7" s="24">
        <v>44.6</v>
      </c>
      <c r="CP7" s="24">
        <v>44.27</v>
      </c>
      <c r="CQ7" s="24">
        <v>44.21</v>
      </c>
      <c r="CR7" s="24">
        <v>59.94</v>
      </c>
      <c r="CS7" s="24">
        <v>59.64</v>
      </c>
      <c r="CT7" s="24">
        <v>58.19</v>
      </c>
      <c r="CU7" s="24">
        <v>56.52</v>
      </c>
      <c r="CV7" s="24">
        <v>88.45</v>
      </c>
      <c r="CW7" s="24">
        <v>84.27</v>
      </c>
      <c r="CX7" s="24">
        <v>24.28</v>
      </c>
      <c r="CY7" s="24">
        <v>27.87</v>
      </c>
      <c r="CZ7" s="24">
        <v>31.07</v>
      </c>
      <c r="DA7" s="24">
        <v>33.590000000000003</v>
      </c>
      <c r="DB7" s="24">
        <v>36.25</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上下水道部管理課（o-suikanri05）</cp:lastModifiedBy>
  <dcterms:created xsi:type="dcterms:W3CDTF">2023-12-12T03:00:35Z</dcterms:created>
  <dcterms:modified xsi:type="dcterms:W3CDTF">2024-01-26T05:24:38Z</dcterms:modified>
  <cp:category/>
</cp:coreProperties>
</file>