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上下水道部共有\★0654★下水会計予算・決算\R04\200 企業会計\06R04経営比較分析表\下水非適【経営比較分析表】2022_322059_47_1718\"/>
    </mc:Choice>
  </mc:AlternateContent>
  <xr:revisionPtr revIDLastSave="0" documentId="13_ncr:1_{6E598CA5-56E2-487C-BDE8-61174888D5B4}" xr6:coauthVersionLast="43" xr6:coauthVersionMax="43" xr10:uidLastSave="{00000000-0000-0000-0000-000000000000}"/>
  <workbookProtection workbookAlgorithmName="SHA-512" workbookHashValue="G0OiK4XDM1vthPyLVFC9O3H0GsEIFp+46+nx1iy54vj+VOLiYMMeO36efCiBFpnHkWGDohy+mdYRMlD1MwPr5A==" workbookSaltValue="NAEVvKmSs/cki1/DqD1B2Q==" workbookSpinCount="100000" lockStructure="1"/>
  <bookViews>
    <workbookView xWindow="16935" yWindow="3435" windowWidth="38235" windowHeight="135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<sst xmlns="http://schemas.openxmlformats.org/spreadsheetml/2006/main" count="236" uniqueCount="119">
  <si>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</si>
  <si>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</si>
  <si>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</si>
  <si>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</si>
  <si>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</si>
  <si>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</si>
  <si>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</si>
  <si>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</si>
  <si>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</si>
  <si>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</si>
  <si>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</si>
  <si>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</si>
  <si>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</si>
  <si>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</si>
  <si>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</si>
  <si>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</si>
  <si>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</si>
  <si>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</si>
  <si>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</si>
  <si>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</si>
  <si>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</si>
  <si>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</si>
  <si>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</si>
  <si>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</si>
  <si>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</si>
  <si>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</si>
  <si>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</si>
  <si>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</si>
  <si>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</si>
  <si>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</si>
  <si>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</si>
  <si>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</si>
  <si>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</si>
  <si>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</si>
  <si>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</si>
  <si>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</si>
  <si>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</si>
  <si>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</si>
  <si>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</si>
  <si>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</si>
  <si>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</si>
  <si>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</si>
  <si>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</si>
  <si>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</si>
  <si>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</si>
  <si>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</si>
  <si>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</si>
  <si>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</si>
  <si>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</si>
  <si>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</si>
  <si>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</si>
  <si>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</si>
  <si>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</si>
  <si>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</si>
  <si>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</si>
  <si>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</si>
  <si>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</si>
  <si>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</si>
  <si>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</si>
  <si>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</si>
  <si>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</si>
  <si>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</si>
  <si>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</si>
  <si>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</si>
  <si>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</si>
  <si>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</si>
  <si>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</si>
  <si>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</si>
  <si>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</si>
  <si>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</si>
  <si>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</si>
  <si>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</si>
  <si>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</si>
  <si>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</si>
  <si>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</si>
  <si>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</si>
  <si>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</si>
  <si>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</si>
  <si>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</si>
  <si>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</si>
  <si>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</si>
  <si>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</si>
  <si>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</si>
  <si>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</si>
  <si>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</si>
  <si>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</si>
  <si>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</si>
  <si>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</si>
  <si>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</si>
  <si>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</si>
  <si>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</si>
  <si>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</si>
  <si>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</si>
  <si>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</si>
  <si>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</si>
  <si>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</si>
  <si>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</si>
  <si>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</si>
  <si>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</si>
  <si>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</si>
  <si>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</si>
  <si>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</si>
  <si>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</si>
  <si>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</si>
  <si>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</si>
  <si>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</si>
  <si>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</si>
  <si>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</si>
  <si>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</si>
  <si>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</si>
  <si>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</si>
  <si>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</si>
  <si>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</si>
  <si>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</si>
  <si>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</si>
  <si>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</si>
  <si>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営業外収益である一般会計からの繰入金について、収益的収支に係る配分の見直しにより、繰入増としたことから100％となっている。
④企業債残高対事業規模比率
　企業債残高のうち一般会計が負担すべき額の算定方法の見直しにより、繰入増としたことから数値が0%となっている。
⑤経費回収率
　供用開始から25年が経過する中、維持管理費が増加しており数値は低下傾向にある。令和4年度については使用料収入が若干減少したが、維持管理費も減少したため、前年度同等となっている。
⑥汚水処理原価
　令和4年度は有収水量の減によって原価が上がった。依然として類似団体平均より高い状況にある。
⑦施設利用率
　施設利用率は、ほぼ横ばい状態である。
　なお、平成30年度の施設利用率については、報告誤りによる違算。本来数値は「51.88」。
⑧水洗化率
　類似団体や全国平均よりも上回っており、適切な水処理が行われている。</t>
    <rPh sb="208" eb="210">
      <t>ジャッカン</t>
    </rPh>
    <rPh sb="210" eb="212">
      <t>ゲンショウ</t>
    </rPh>
    <rPh sb="222" eb="224">
      <t>ゲンショウ</t>
    </rPh>
    <rPh sb="232" eb="234">
      <t>ドウトウ</t>
    </rPh>
    <rPh sb="258" eb="260">
      <t>ユウシュウ</t>
    </rPh>
    <rPh sb="260" eb="262">
      <t>スイリョウ</t>
    </rPh>
    <rPh sb="263" eb="264">
      <t>ゲン</t>
    </rPh>
    <rPh sb="271" eb="272">
      <t>ア</t>
    </rPh>
    <rPh sb="276" eb="278">
      <t>イゼン</t>
    </rPh>
    <phoneticPr fontId="4"/>
  </si>
  <si>
    <t>③管渠改善率
　令和4年度末現在、供用開始後25年を経過する。
　現在のところ、法定耐用年数50年を経過した管渠はなく、また、令和2年度にはストックマネジメント事業により施設の機能診断を行ったが、その結果を見ても早急な更新を要する管渠は見受けられなかった。</t>
    <phoneticPr fontId="4"/>
  </si>
  <si>
    <t>平成9年度に供用を開始し既に施設整備を終えているが、建設投資に見合った使用料収入に結びついていないため、一般会計からの繰入金に依存せざるを得ない経営状況となっている。
　高齢化による人口減少や管渠等の汚水処理施設全体の老朽化が進む中、平成28年度に策定した経営戦略により、施設の更新時期に合わせてダウンサイジング等について検討していくとともに、維持管理費の削減、適正な使用料収入の確保といった経営の健全化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</si>
</sst>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73-4C1D-A263-98C95A495B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573-4C1D-A263-98C95A495B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30.13</c:v>
                </c:pt>
                <c:pt idx="1">
                  <c:v>51.05</c:v>
                </c:pt>
                <c:pt idx="2">
                  <c:v>53.97</c:v>
                </c:pt>
                <c:pt idx="3">
                  <c:v>56.49</c:v>
                </c:pt>
                <c:pt idx="4">
                  <c:v>54.39</c:v>
                </c:pt>
              </c:numCache>
            </c:numRef>
          </c:val>
          <c:extLst>
            <c:ext xmlns:c16="http://schemas.microsoft.com/office/drawing/2014/chart" uri="{C3380CC4-5D6E-409C-BE32-E72D297353CC}">
              <c16:uniqueId val="{00000000-FB8C-451B-9189-319CF42045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FB8C-451B-9189-319CF42045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87.17</c:v>
                </c:pt>
                <c:pt idx="1">
                  <c:v>88.19</c:v>
                </c:pt>
                <c:pt idx="2">
                  <c:v>88.01</c:v>
                </c:pt>
                <c:pt idx="3">
                  <c:v>92.94</c:v>
                </c:pt>
                <c:pt idx="4">
                  <c:v>92.11</c:v>
                </c:pt>
              </c:numCache>
            </c:numRef>
          </c:val>
          <c:extLst>
            <c:ext xmlns:c16="http://schemas.microsoft.com/office/drawing/2014/chart" uri="{C3380CC4-5D6E-409C-BE32-E72D297353CC}">
              <c16:uniqueId val="{00000000-6A75-41DD-8FB0-9511AD5B63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A75-41DD-8FB0-9511AD5B63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646-45C3-83FF-022A661326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46-45C3-83FF-022A661326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0-4D64-BA6A-8EE73C903D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0-4D64-BA6A-8EE73C903D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8A-4B2E-8956-28365631934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8A-4B2E-8956-28365631934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7-4399-935C-DFEB30C30A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7-4399-935C-DFEB30C30A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69-41A1-8E56-291D2CD337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69-41A1-8E56-291D2CD337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51-4022-93B7-E1B5AC5491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251-4022-93B7-E1B5AC5491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44.24</c:v>
                </c:pt>
                <c:pt idx="1">
                  <c:v>42.05</c:v>
                </c:pt>
                <c:pt idx="2">
                  <c:v>44.92</c:v>
                </c:pt>
                <c:pt idx="3">
                  <c:v>42.61</c:v>
                </c:pt>
                <c:pt idx="4">
                  <c:v>41.65</c:v>
                </c:pt>
              </c:numCache>
            </c:numRef>
          </c:val>
          <c:extLst>
            <c:ext xmlns:c16="http://schemas.microsoft.com/office/drawing/2014/chart" uri="{C3380CC4-5D6E-409C-BE32-E72D297353CC}">
              <c16:uniqueId val="{00000000-16A3-42FA-A00D-FC17A4CAFD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6A3-42FA-A00D-FC17A4CAFD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407.3</c:v>
                </c:pt>
                <c:pt idx="1">
                  <c:v>441.66</c:v>
                </c:pt>
                <c:pt idx="2">
                  <c:v>408.04</c:v>
                </c:pt>
                <c:pt idx="3">
                  <c:v>405.23</c:v>
                </c:pt>
                <c:pt idx="4">
                  <c:v>414.44</c:v>
                </c:pt>
              </c:numCache>
            </c:numRef>
          </c:val>
          <c:extLst>
            <c:ext xmlns:c16="http://schemas.microsoft.com/office/drawing/2014/chart" uri="{C3380CC4-5D6E-409C-BE32-E72D297353CC}">
              <c16:uniqueId val="{00000000-7D24-4AA2-9B6A-CF8C176769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D24-4AA2-9B6A-CF8C176769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B87" sqref="BB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大田市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32773</v>
      </c>
      <c r="AM8" s="55"/>
      <c r="AN8" s="55"/>
      <c r="AO8" s="55"/>
      <c r="AP8" s="55"/>
      <c r="AQ8" s="55"/>
      <c r="AR8" s="55"/>
      <c r="AS8" s="55"/>
      <c r="AT8" s="54">
        <f>データ!T6</f>
        <v>435.34</v>
      </c>
      <c r="AU8" s="54"/>
      <c r="AV8" s="54"/>
      <c r="AW8" s="54"/>
      <c r="AX8" s="54"/>
      <c r="AY8" s="54"/>
      <c r="AZ8" s="54"/>
      <c r="BA8" s="54"/>
      <c r="BB8" s="54">
        <f>データ!U6</f>
        <v>75.28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1.56</v>
      </c>
      <c r="Q10" s="54"/>
      <c r="R10" s="54"/>
      <c r="S10" s="54"/>
      <c r="T10" s="54"/>
      <c r="U10" s="54"/>
      <c r="V10" s="54"/>
      <c r="W10" s="54">
        <f>データ!Q6</f>
        <v>100</v>
      </c>
      <c r="X10" s="54"/>
      <c r="Y10" s="54"/>
      <c r="Z10" s="54"/>
      <c r="AA10" s="54"/>
      <c r="AB10" s="54"/>
      <c r="AC10" s="54"/>
      <c r="AD10" s="55">
        <f>データ!R6</f>
        <v>3850</v>
      </c>
      <c r="AE10" s="55"/>
      <c r="AF10" s="55"/>
      <c r="AG10" s="55"/>
      <c r="AH10" s="55"/>
      <c r="AI10" s="55"/>
      <c r="AJ10" s="55"/>
      <c r="AK10" s="2"/>
      <c r="AL10" s="55">
        <f>データ!V6</f>
        <v>507</v>
      </c>
      <c r="AM10" s="55"/>
      <c r="AN10" s="55"/>
      <c r="AO10" s="55"/>
      <c r="AP10" s="55"/>
      <c r="AQ10" s="55"/>
      <c r="AR10" s="55"/>
      <c r="AS10" s="55"/>
      <c r="AT10" s="54">
        <f>データ!W6</f>
        <v>0.24</v>
      </c>
      <c r="AU10" s="54"/>
      <c r="AV10" s="54"/>
      <c r="AW10" s="54"/>
      <c r="AX10" s="54"/>
      <c r="AY10" s="54"/>
      <c r="AZ10" s="54"/>
      <c r="BA10" s="54"/>
      <c r="BB10" s="54">
        <f>データ!X6</f>
        <v>2112.5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qlr/Wsg41bkdfgk2QxBfWVORZM/nC5GrhoQbr3KxiqOlBD9GcF5wb0Iu6cmPaUAVxHfG0aa70s4uEZD5/etnuQ==" saltValue="BW60PCNnLmjHFKUg+0iv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322059</v>
      </c>
      <c r="D6" s="19">
        <f t="shared" si="3"/>
        <v>47</v>
      </c>
      <c r="E6" s="19">
        <f t="shared" si="3"/>
        <v>17</v>
      </c>
      <c r="F6" s="19">
        <f t="shared" si="3"/>
        <v>5</v>
      </c>
      <c r="G6" s="19">
        <f t="shared" si="3"/>
        <v>0</v>
      </c>
      <c r="H6" s="19" t="str">
        <f t="shared" si="3"/>
        <v>島根県　大田市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1.56</v>
      </c>
      <c r="Q6" s="20">
        <f t="shared" si="3"/>
        <v>100</v>
      </c>
      <c r="R6" s="20">
        <f t="shared" si="3"/>
        <v>3850</v>
      </c>
      <c r="S6" s="20">
        <f t="shared" si="3"/>
        <v>32773</v>
      </c>
      <c r="T6" s="20">
        <f t="shared" si="3"/>
        <v>435.34</v>
      </c>
      <c r="U6" s="20">
        <f t="shared" si="3"/>
        <v>75.28</v>
      </c>
      <c r="V6" s="20">
        <f t="shared" si="3"/>
        <v>507</v>
      </c>
      <c r="W6" s="20">
        <f t="shared" si="3"/>
        <v>0.24</v>
      </c>
      <c r="X6" s="20">
        <f t="shared" si="3"/>
        <v>2112.5</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44.24</v>
      </c>
      <c r="BR6" s="21">
        <f t="shared" ref="BR6:BZ6" si="8">IF(BR7="",NA(),BR7)</f>
        <v>42.05</v>
      </c>
      <c r="BS6" s="21">
        <f t="shared" si="8"/>
        <v>44.92</v>
      </c>
      <c r="BT6" s="21">
        <f t="shared" si="8"/>
        <v>42.61</v>
      </c>
      <c r="BU6" s="21">
        <f t="shared" si="8"/>
        <v>41.65</v>
      </c>
      <c r="BV6" s="21">
        <f t="shared" si="8"/>
        <v>57.77</v>
      </c>
      <c r="BW6" s="21">
        <f t="shared" si="8"/>
        <v>57.31</v>
      </c>
      <c r="BX6" s="21">
        <f t="shared" si="8"/>
        <v>57.08</v>
      </c>
      <c r="BY6" s="21">
        <f t="shared" si="8"/>
        <v>56.26</v>
      </c>
      <c r="BZ6" s="21">
        <f t="shared" si="8"/>
        <v>52.94</v>
      </c>
      <c r="CA6" s="20" t="str">
        <f>IF(CA7="","",IF(CA7="-","【-】","【"&amp;SUBSTITUTE(TEXT(CA7,"#,##0.00"),"-","△")&amp;"】"))</f>
        <v>【57.02】</v>
      </c>
      <c r="CB6" s="21">
        <f>IF(CB7="",NA(),CB7)</f>
        <v>407.3</v>
      </c>
      <c r="CC6" s="21">
        <f t="shared" ref="CC6:CK6" si="9">IF(CC7="",NA(),CC7)</f>
        <v>441.66</v>
      </c>
      <c r="CD6" s="21">
        <f t="shared" si="9"/>
        <v>408.04</v>
      </c>
      <c r="CE6" s="21">
        <f t="shared" si="9"/>
        <v>405.23</v>
      </c>
      <c r="CF6" s="21">
        <f t="shared" si="9"/>
        <v>414.44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30.13</v>
      </c>
      <c r="CN6" s="21">
        <f t="shared" ref="CN6:CV6" si="10">IF(CN7="",NA(),CN7)</f>
        <v>51.05</v>
      </c>
      <c r="CO6" s="21">
        <f t="shared" si="10"/>
        <v>53.97</v>
      </c>
      <c r="CP6" s="21">
        <f t="shared" si="10"/>
        <v>56.49</v>
      </c>
      <c r="CQ6" s="21">
        <f t="shared" si="10"/>
        <v>54.39</v>
      </c>
      <c r="CR6" s="21">
        <f t="shared" si="10"/>
        <v>50.68</v>
      </c>
      <c r="CS6" s="21">
        <f t="shared" si="10"/>
        <v>50.14</v>
      </c>
      <c r="CT6" s="21">
        <f t="shared" si="10"/>
        <v>54.83</v>
      </c>
      <c r="CU6" s="21">
        <f t="shared" si="10"/>
        <v>66.53</v>
      </c>
      <c r="CV6" s="21">
        <f t="shared" si="10"/>
        <v>52.35</v>
      </c>
      <c r="CW6" s="20" t="str">
        <f>IF(CW7="","",IF(CW7="-","【-】","【"&amp;SUBSTITUTE(TEXT(CW7,"#,##0.00"),"-","△")&amp;"】"))</f>
        <v>【52.55】</v>
      </c>
      <c r="CX6" s="21">
        <f>IF(CX7="",NA(),CX7)</f>
        <v>87.17</v>
      </c>
      <c r="CY6" s="21">
        <f t="shared" ref="CY6:DG6" si="11">IF(CY7="",NA(),CY7)</f>
        <v>88.19</v>
      </c>
      <c r="CZ6" s="21">
        <f t="shared" si="11"/>
        <v>88.01</v>
      </c>
      <c r="DA6" s="21">
        <f t="shared" si="11"/>
        <v>92.94</v>
      </c>
      <c r="DB6" s="21">
        <f t="shared" si="11"/>
        <v>92.11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322059</v>
      </c>
      <c r="D7" s="23">
        <v>47</v>
      </c>
      <c r="E7" s="23">
        <v>17</v>
      </c>
      <c r="F7" s="23">
        <v>5</v>
      </c>
      <c r="G7" s="23">
        <v>0</v>
      </c>
      <c r="H7" s="23" t="s">
        <v>98</v>
      </c>
      <c r="I7" s="23" t="s">
        <v>99</v>
      </c>
      <c r="J7" s="23" t="s">
        <v>100</v>
      </c>
      <c r="K7" s="23" t="s">
        <v>101</v>
      </c>
      <c r="L7" s="23" t="s">
        <v>102</v>
      </c>
      <c r="M7" s="23" t="s">
        <v>103</v>
      </c>
      <c r="N7" s="24" t="s">
        <v>104</v>
      </c>
      <c r="O7" s="24" t="s">
        <v>105</v>
      </c>
      <c r="P7" s="24">
        <v>1.56</v>
      </c>
      <c r="Q7" s="24">
        <v>100</v>
      </c>
      <c r="R7" s="24">
        <v>3850</v>
      </c>
      <c r="S7" s="24">
        <v>32773</v>
      </c>
      <c r="T7" s="24">
        <v>435.34</v>
      </c>
      <c r="U7" s="24">
        <v>75.28</v>
      </c>
      <c r="V7" s="24">
        <v>507</v>
      </c>
      <c r="W7" s="24">
        <v>0.24</v>
      </c>
      <c r="X7" s="24">
        <v>2112.5</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44.24</v>
      </c>
      <c r="BR7" s="24">
        <v>42.05</v>
      </c>
      <c r="BS7" s="24">
        <v>44.92</v>
      </c>
      <c r="BT7" s="24">
        <v>42.61</v>
      </c>
      <c r="BU7" s="24">
        <v>41.65</v>
      </c>
      <c r="BV7" s="24">
        <v>57.77</v>
      </c>
      <c r="BW7" s="24">
        <v>57.31</v>
      </c>
      <c r="BX7" s="24">
        <v>57.08</v>
      </c>
      <c r="BY7" s="24">
        <v>56.26</v>
      </c>
      <c r="BZ7" s="24">
        <v>52.94</v>
      </c>
      <c r="CA7" s="24">
        <v>57.02</v>
      </c>
      <c r="CB7" s="24">
        <v>407.3</v>
      </c>
      <c r="CC7" s="24">
        <v>441.66</v>
      </c>
      <c r="CD7" s="24">
        <v>408.04</v>
      </c>
      <c r="CE7" s="24">
        <v>405.23</v>
      </c>
      <c r="CF7" s="24">
        <v>414.44</v>
      </c>
      <c r="CG7" s="24">
        <v>274.35000000000002</v>
      </c>
      <c r="CH7" s="24">
        <v>273.52</v>
      </c>
      <c r="CI7" s="24">
        <v>274.99</v>
      </c>
      <c r="CJ7" s="24">
        <v>282.08999999999997</v>
      </c>
      <c r="CK7" s="24">
        <v>303.27999999999997</v>
      </c>
      <c r="CL7" s="24">
        <v>273.68</v>
      </c>
      <c r="CM7" s="24">
        <v>30.13</v>
      </c>
      <c r="CN7" s="24">
        <v>51.05</v>
      </c>
      <c r="CO7" s="24">
        <v>53.97</v>
      </c>
      <c r="CP7" s="24">
        <v>56.49</v>
      </c>
      <c r="CQ7" s="24">
        <v>54.39</v>
      </c>
      <c r="CR7" s="24">
        <v>50.68</v>
      </c>
      <c r="CS7" s="24">
        <v>50.14</v>
      </c>
      <c r="CT7" s="24">
        <v>54.83</v>
      </c>
      <c r="CU7" s="24">
        <v>66.53</v>
      </c>
      <c r="CV7" s="24">
        <v>52.35</v>
      </c>
      <c r="CW7" s="24">
        <v>52.55</v>
      </c>
      <c r="CX7" s="24">
        <v>87.17</v>
      </c>
      <c r="CY7" s="24">
        <v>88.19</v>
      </c>
      <c r="CZ7" s="24">
        <v>88.01</v>
      </c>
      <c r="DA7" s="24">
        <v>92.94</v>
      </c>
      <c r="DB7" s="24">
        <v>92.11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上下水道部管理課（o-suikanri05）</cp:lastModifiedBy>
  <dcterms:created xsi:type="dcterms:W3CDTF">2023-12-12T02:55:16Z</dcterms:created>
  <dcterms:modified xsi:type="dcterms:W3CDTF">2024-01-26T05:11:18Z</dcterms:modified>
  <cp:category/>
</cp:coreProperties>
</file>